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Кубок/"/>
    </mc:Choice>
  </mc:AlternateContent>
  <xr:revisionPtr revIDLastSave="0" documentId="10_ncr:8100000_{07BA4BA3-1075-C544-AF97-23B664F19BB4}" xr6:coauthVersionLast="32" xr6:coauthVersionMax="32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4" sheetId="3" r:id="rId2"/>
    <sheet name="Показатель 23" sheetId="4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" i="3"/>
  <c r="AY13" i="1" l="1"/>
  <c r="AY7" i="1"/>
  <c r="BB8" i="1" l="1"/>
  <c r="F7" i="4" l="1"/>
  <c r="F20" i="3"/>
  <c r="F12" i="3"/>
  <c r="F8" i="3"/>
  <c r="F7" i="3"/>
  <c r="F6" i="3"/>
  <c r="F21" i="3" l="1"/>
  <c r="F14" i="3"/>
  <c r="F10" i="3"/>
  <c r="F17" i="3"/>
  <c r="F11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V4" i="1" s="1"/>
  <c r="BI4" i="1"/>
  <c r="BL4" i="1"/>
  <c r="BO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 s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 s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 s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 s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  <c r="BV22" i="1" l="1"/>
  <c r="BV17" i="1"/>
  <c r="BV14" i="1"/>
  <c r="BV6" i="1"/>
  <c r="BV20" i="1"/>
  <c r="BV15" i="1"/>
  <c r="BV19" i="1"/>
  <c r="BV18" i="1"/>
  <c r="BV12" i="1"/>
  <c r="BV11" i="1"/>
  <c r="BV10" i="1"/>
  <c r="BV9" i="1"/>
  <c r="BV8" i="1"/>
  <c r="BV13" i="1"/>
  <c r="B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F1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04"/>
          </rPr>
          <t>Полуфиналист - 75; Финалист - 100; Победитель - 300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Microsoft Office</author>
    <author>Иван Трифонов</author>
  </authors>
  <commentList>
    <comment ref="C7" authorId="0" shapeId="0" xr:uid="{00000000-0006-0000-0200-000001000000}">
      <text>
        <r>
          <rPr>
            <b/>
            <sz val="10"/>
            <color rgb="FF000000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D7" authorId="0" shapeId="0" xr:uid="{00000000-0006-0000-0200-000002000000}">
      <text>
        <r>
          <rPr>
            <b/>
            <sz val="10"/>
            <color rgb="FF000000"/>
            <rFont val="Calibri"/>
            <family val="2"/>
          </rPr>
          <t>Семинар: http://rosatomschool.ru/zheleznogorskie-pedagogi-aktivno-perenimajut-opyt-realizacii-setevyh-</t>
        </r>
        <r>
          <rPr>
            <sz val="10"/>
            <color rgb="FF000000"/>
            <rFont val="Calibri"/>
            <family val="2"/>
          </rPr>
          <t xml:space="preserve">standartov-shkoly-rosatoma/
</t>
        </r>
      </text>
    </comment>
    <comment ref="F7" authorId="1" shapeId="0" xr:uid="{00000000-0006-0000-0200-000003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http://rosatomschool.ru/zheleznogorskie-uchitelja-uchat-i-uchatsja-v-shkole-rosatoma/
</t>
        </r>
        <r>
          <rPr>
            <b/>
            <sz val="10"/>
            <color rgb="FF000000"/>
            <rFont val="Tahoma"/>
            <family val="2"/>
            <charset val="204"/>
          </rPr>
          <t>Семинар: http://rosatomschool.ru/setevoj-detskij-sad-37-teremok-zato-zheleznogorsk-otkryvaet-kollegam-sekrety-pedagogicheskogo-uspeha/</t>
        </r>
      </text>
    </comment>
    <comment ref="H7" authorId="1" shapeId="0" xr:uid="{38171909-5914-A94F-9822-EB5580FE0BD0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Курсы: </t>
        </r>
        <r>
          <rPr>
            <b/>
            <sz val="10"/>
            <color rgb="FF000000"/>
            <rFont val="Tahoma"/>
            <family val="2"/>
            <charset val="204"/>
          </rPr>
          <t>http://rosatomschool.ru/setevoj-detskij-sad-37-teremok-zheleznogorska-vnov-provodit-kursy-povyshenija-kvalifikacii/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C10" authorId="0" shapeId="0" xr:uid="{00000000-0006-0000-0200-000004000000}">
      <text>
        <r>
          <rPr>
            <b/>
            <sz val="10"/>
            <color indexed="81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B14" authorId="0" shapeId="0" xr:uid="{00000000-0006-0000-0200-000005000000}">
      <text>
        <r>
          <rPr>
            <b/>
            <sz val="10"/>
            <color rgb="FF000000"/>
            <rFont val="Calibri"/>
            <family val="2"/>
          </rPr>
          <t>Успех Новоуральской школы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D14" authorId="0" shapeId="0" xr:uid="{00000000-0006-0000-0200-000006000000}">
      <text>
        <r>
          <rPr>
            <b/>
            <sz val="10"/>
            <color rgb="FF000000"/>
            <rFont val="Calibri"/>
            <family val="2"/>
          </rPr>
          <t>3 семинара:  http://rosatomschool.ru/detskij-sad-№22-nadezhda-delitsja-opytom-vnedrenija-setevyh-standartov-proekta-shkola-rosatoma-s-pedagogami-detskih-sadov-novouralskogo-gorodskogo-okruga/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14" authorId="1" shapeId="0" xr:uid="{00000000-0006-0000-0200-000007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http://rosatomschool.ru/v-setevom-detskom-sadu-proekta-shkola-rosatoma-v-novouralske-proshla-obrazovatelnaja-stazhirovka/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1" shapeId="0" xr:uid="{6B277A30-8965-8643-9EDD-0FC1B68DD098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http://rosatomschool.ru/v-setevom-detskom-sadu-shkoly-rosatoma-g-novouralska-proshel-regionalnyj-seminar/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Фестиваль: </t>
        </r>
        <r>
          <rPr>
            <b/>
            <sz val="10"/>
            <color rgb="FF000000"/>
            <rFont val="Tahoma"/>
            <family val="2"/>
            <charset val="204"/>
          </rPr>
          <t>http://rosatomschool.ru/26-aprelja-2018-goda-v-novouralske-proshlo-znakomstvo-kollektivov-shkol-goroda-s-setevymi-standartami-atomklassov-i-tehnoparkov/</t>
        </r>
      </text>
    </comment>
    <comment ref="B21" authorId="0" shapeId="0" xr:uid="{00000000-0006-0000-0200-000008000000}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2" authorId="1" shapeId="0" xr:uid="{00000000-0006-0000-0200-000009000000}">
      <text>
        <r>
          <rPr>
            <sz val="10"/>
            <color rgb="FF000000"/>
            <rFont val="Tahoma"/>
            <family val="2"/>
            <charset val="204"/>
          </rPr>
          <t xml:space="preserve">Региональная Метапредметная олимпиада 
</t>
        </r>
        <r>
          <rPr>
            <sz val="10"/>
            <color rgb="FF000000"/>
            <rFont val="Tahoma"/>
            <family val="2"/>
            <charset val="204"/>
          </rPr>
          <t>http://rosatomschool.ru/v-udomle-proshla-vtoraja-regionalnaja-metapredmetnaja-olimpiada-proekta-shkola-rosatoma/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<sst xmlns="http://schemas.openxmlformats.org/spreadsheetml/2006/main" count="240" uniqueCount="108">
  <si>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</si>
  <si>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</si>
  <si>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</si>
  <si>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</si>
  <si>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</si>
  <si>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</si>
  <si>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</si>
  <si>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</si>
  <si>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</si>
  <si>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</si>
  <si>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</si>
  <si>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</si>
  <si>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</si>
  <si>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</si>
  <si>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</si>
  <si>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</si>
  <si>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</si>
  <si>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</si>
  <si>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</si>
  <si>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</si>
  <si>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</si>
  <si>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</si>
  <si>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</si>
  <si>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</si>
  <si>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</si>
  <si>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</si>
  <si>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</si>
  <si>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</si>
  <si>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</si>
  <si>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</si>
  <si>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</si>
  <si>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</si>
  <si>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</si>
  <si>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</si>
  <si>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</si>
  <si>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</si>
  <si>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</si>
  <si>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</si>
  <si>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</si>
  <si>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</si>
  <si>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</si>
  <si>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</si>
  <si>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</si>
  <si>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</si>
  <si>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</si>
  <si>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</si>
  <si>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</si>
  <si>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</si>
  <si>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</si>
  <si>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</si>
  <si>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</si>
  <si>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</si>
  <si>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</si>
  <si>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</si>
  <si>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</si>
  <si>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</si>
  <si>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</si>
  <si>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</si>
  <si>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</si>
  <si>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</si>
  <si>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</si>
  <si>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</si>
  <si>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</si>
  <si>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</si>
  <si>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</si>
  <si>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</si>
  <si>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</si>
  <si>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</si>
  <si>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</si>
  <si>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</si>
  <si>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</si>
  <si>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</si>
  <si>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</si>
  <si>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</si>
  <si>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</si>
  <si>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</si>
  <si>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</si>
  <si>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</si>
  <si>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</si>
  <si>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</si>
  <si>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</si>
  <si>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</si>
  <si>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</si>
  <si>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</si>
  <si>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</si>
  <si>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</si>
  <si>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</si>
  <si>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</si>
  <si>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</si>
  <si>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</si>
  <si>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</si>
  <si>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</si>
  <si>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</si>
  <si>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</si>
  <si>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</si>
  <si>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</si>
  <si>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</si>
  <si>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</si>
  <si>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</si>
  <si>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</si>
  <si>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</si>
  <si>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</si>
  <si>
    <t>Конкурс педагогов</t>
  </si>
  <si>
    <t>Столица Мета Олимпиады</t>
  </si>
  <si>
    <t xml:space="preserve"> </t>
  </si>
  <si>
    <t>Твиты #МетаОлимпиада2018 #Город (min 5)</t>
  </si>
  <si>
    <t>Зональные этапы Чемпионата по футболу 5+</t>
  </si>
  <si>
    <t>Результат V Мета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</si>
</sst>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0" t="s">
        <v>104</v>
      </c>
      <c r="B1" s="164"/>
      <c r="C1" s="187" t="s">
        <v>18</v>
      </c>
      <c r="D1" s="188"/>
      <c r="E1" s="189"/>
      <c r="F1" s="187" t="s">
        <v>22</v>
      </c>
      <c r="G1" s="188"/>
      <c r="H1" s="189"/>
      <c r="I1" s="187" t="s">
        <v>23</v>
      </c>
      <c r="J1" s="188"/>
      <c r="K1" s="189"/>
      <c r="L1" s="187" t="s">
        <v>24</v>
      </c>
      <c r="M1" s="188"/>
      <c r="N1" s="188"/>
      <c r="O1" s="189"/>
      <c r="P1" s="187" t="s">
        <v>25</v>
      </c>
      <c r="Q1" s="188"/>
      <c r="R1" s="189"/>
      <c r="S1" s="190" t="s">
        <v>26</v>
      </c>
      <c r="T1" s="191"/>
      <c r="U1" s="192"/>
      <c r="V1" s="190" t="s">
        <v>27</v>
      </c>
      <c r="W1" s="191"/>
      <c r="X1" s="191"/>
      <c r="Y1" s="192"/>
      <c r="Z1" s="190" t="s">
        <v>28</v>
      </c>
      <c r="AA1" s="191"/>
      <c r="AB1" s="192"/>
      <c r="AC1" s="190" t="s">
        <v>29</v>
      </c>
      <c r="AD1" s="191"/>
      <c r="AE1" s="192"/>
      <c r="AF1" s="190" t="s">
        <v>30</v>
      </c>
      <c r="AG1" s="191"/>
      <c r="AH1" s="192"/>
      <c r="AI1" s="190" t="s">
        <v>31</v>
      </c>
      <c r="AJ1" s="191"/>
      <c r="AK1" s="192"/>
      <c r="AL1" s="190" t="s">
        <v>32</v>
      </c>
      <c r="AM1" s="191"/>
      <c r="AN1" s="192"/>
      <c r="AO1" s="190" t="s">
        <v>33</v>
      </c>
      <c r="AP1" s="191"/>
      <c r="AQ1" s="192"/>
      <c r="AR1" s="190" t="s">
        <v>34</v>
      </c>
      <c r="AS1" s="191"/>
      <c r="AT1" s="192"/>
      <c r="AU1" s="187" t="s">
        <v>35</v>
      </c>
      <c r="AV1" s="188"/>
      <c r="AW1" s="189"/>
      <c r="AX1" s="193" t="s">
        <v>36</v>
      </c>
      <c r="AY1" s="194"/>
      <c r="AZ1" s="195"/>
      <c r="BA1" s="187" t="s">
        <v>37</v>
      </c>
      <c r="BB1" s="188"/>
      <c r="BC1" s="189"/>
      <c r="BD1" s="187" t="s">
        <v>38</v>
      </c>
      <c r="BE1" s="188"/>
      <c r="BF1" s="189"/>
      <c r="BG1" s="187" t="s">
        <v>39</v>
      </c>
      <c r="BH1" s="188"/>
      <c r="BI1" s="189"/>
      <c r="BJ1" s="175" t="s">
        <v>40</v>
      </c>
      <c r="BK1" s="176"/>
      <c r="BL1" s="177"/>
      <c r="BM1" s="187" t="s">
        <v>81</v>
      </c>
      <c r="BN1" s="188"/>
      <c r="BO1" s="189"/>
      <c r="BP1" s="187" t="s">
        <v>83</v>
      </c>
      <c r="BQ1" s="188"/>
      <c r="BR1" s="188"/>
      <c r="BS1" s="189"/>
      <c r="BT1" s="71" t="s">
        <v>84</v>
      </c>
      <c r="BU1" s="72" t="s">
        <v>85</v>
      </c>
      <c r="BV1" s="196" t="s">
        <v>47</v>
      </c>
      <c r="BW1" s="36"/>
    </row>
    <row r="2" spans="1:75" s="5" customFormat="1" ht="20" thickBot="1" x14ac:dyDescent="0.25">
      <c r="A2" s="161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97"/>
      <c r="BW2" s="34"/>
    </row>
    <row r="3" spans="1:75" ht="18" customHeight="1" x14ac:dyDescent="0.2">
      <c r="A3" s="162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>
        <v>0</v>
      </c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>
        <v>0</v>
      </c>
      <c r="BC3" s="100">
        <f t="shared" ref="BC3:BC23" si="12">BA3*BB3</f>
        <v>0</v>
      </c>
      <c r="BD3" s="79">
        <v>200</v>
      </c>
      <c r="BE3" s="95">
        <v>0</v>
      </c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>
        <v>2</v>
      </c>
      <c r="BO3" s="100">
        <f t="shared" ref="BO3:BO23" si="16">BN3*BM3</f>
        <v>20</v>
      </c>
      <c r="BP3" s="78">
        <v>100</v>
      </c>
      <c r="BQ3" s="147">
        <v>47</v>
      </c>
      <c r="BR3" s="95">
        <v>25</v>
      </c>
      <c r="BS3" s="102">
        <f>BR3/BQ3*BP3</f>
        <v>53.191489361702125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143.19148936170211</v>
      </c>
      <c r="BW3" s="35"/>
    </row>
    <row r="4" spans="1:75" x14ac:dyDescent="0.2">
      <c r="A4" s="162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>
        <v>0</v>
      </c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>
        <v>0</v>
      </c>
      <c r="BC4" s="63">
        <f t="shared" si="12"/>
        <v>0</v>
      </c>
      <c r="BD4" s="23">
        <v>200</v>
      </c>
      <c r="BE4" s="6">
        <v>0</v>
      </c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>
        <v>0</v>
      </c>
      <c r="BO4" s="63">
        <f t="shared" si="16"/>
        <v>0</v>
      </c>
      <c r="BP4" s="9">
        <v>100</v>
      </c>
      <c r="BQ4" s="148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2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>
        <v>0</v>
      </c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>
        <v>0</v>
      </c>
      <c r="BC5" s="63">
        <f t="shared" si="12"/>
        <v>0</v>
      </c>
      <c r="BD5" s="23">
        <v>200</v>
      </c>
      <c r="BE5" s="6">
        <v>2</v>
      </c>
      <c r="BF5" s="25">
        <f t="shared" si="13"/>
        <v>400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>
        <v>7</v>
      </c>
      <c r="BO5" s="63">
        <f t="shared" si="16"/>
        <v>70</v>
      </c>
      <c r="BP5" s="9">
        <v>100</v>
      </c>
      <c r="BQ5" s="148">
        <v>20</v>
      </c>
      <c r="BR5" s="6">
        <v>20</v>
      </c>
      <c r="BS5" s="69">
        <f t="shared" ref="BS5:BS23" si="22">BR5/BQ5*BP5</f>
        <v>100</v>
      </c>
      <c r="BT5" s="73">
        <v>0</v>
      </c>
      <c r="BU5" s="73">
        <v>0</v>
      </c>
      <c r="BV5" s="31">
        <f t="shared" si="17"/>
        <v>700</v>
      </c>
      <c r="BW5" s="35"/>
    </row>
    <row r="6" spans="1:75" x14ac:dyDescent="0.2">
      <c r="A6" s="162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>
        <v>0</v>
      </c>
      <c r="AW6" s="15">
        <f t="shared" si="10"/>
        <v>0</v>
      </c>
      <c r="AX6" s="59">
        <v>10</v>
      </c>
      <c r="AY6" s="60">
        <v>4</v>
      </c>
      <c r="AZ6" s="61">
        <f t="shared" si="11"/>
        <v>40</v>
      </c>
      <c r="BA6" s="62">
        <v>15</v>
      </c>
      <c r="BB6" s="59">
        <v>2</v>
      </c>
      <c r="BC6" s="63">
        <f t="shared" si="12"/>
        <v>30</v>
      </c>
      <c r="BD6" s="23">
        <v>200</v>
      </c>
      <c r="BE6" s="6">
        <v>3</v>
      </c>
      <c r="BF6" s="25">
        <f t="shared" si="13"/>
        <v>600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>
        <v>0</v>
      </c>
      <c r="BO6" s="63">
        <f t="shared" si="16"/>
        <v>0</v>
      </c>
      <c r="BP6" s="9">
        <v>100</v>
      </c>
      <c r="BQ6" s="148">
        <v>4</v>
      </c>
      <c r="BR6" s="6">
        <v>8</v>
      </c>
      <c r="BS6" s="69">
        <f t="shared" si="22"/>
        <v>200</v>
      </c>
      <c r="BT6" s="73">
        <v>0</v>
      </c>
      <c r="BU6" s="73">
        <v>150</v>
      </c>
      <c r="BV6" s="31">
        <f t="shared" si="17"/>
        <v>1384</v>
      </c>
      <c r="BW6" s="35"/>
    </row>
    <row r="7" spans="1:75" x14ac:dyDescent="0.2">
      <c r="A7" s="162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>
        <v>0</v>
      </c>
      <c r="AW7" s="15">
        <f t="shared" si="10"/>
        <v>0</v>
      </c>
      <c r="AX7" s="59">
        <v>10</v>
      </c>
      <c r="AY7" s="60">
        <f>4+5</f>
        <v>9</v>
      </c>
      <c r="AZ7" s="61">
        <f t="shared" si="11"/>
        <v>90</v>
      </c>
      <c r="BA7" s="62">
        <v>15</v>
      </c>
      <c r="BB7" s="59">
        <v>0</v>
      </c>
      <c r="BC7" s="63">
        <f t="shared" si="12"/>
        <v>0</v>
      </c>
      <c r="BD7" s="23">
        <v>200</v>
      </c>
      <c r="BE7" s="6">
        <v>2</v>
      </c>
      <c r="BF7" s="25">
        <f t="shared" si="13"/>
        <v>400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>
        <v>9</v>
      </c>
      <c r="BO7" s="63">
        <f t="shared" si="16"/>
        <v>90</v>
      </c>
      <c r="BP7" s="9">
        <v>100</v>
      </c>
      <c r="BQ7" s="148">
        <v>12</v>
      </c>
      <c r="BR7" s="6">
        <v>17</v>
      </c>
      <c r="BS7" s="69">
        <f t="shared" si="22"/>
        <v>141.66666666666669</v>
      </c>
      <c r="BT7" s="73">
        <v>0</v>
      </c>
      <c r="BU7" s="73">
        <v>875</v>
      </c>
      <c r="BV7" s="31">
        <f t="shared" si="17"/>
        <v>2478.666666666667</v>
      </c>
      <c r="BW7" s="35"/>
    </row>
    <row r="8" spans="1:75" x14ac:dyDescent="0.2">
      <c r="A8" s="162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3</v>
      </c>
      <c r="AW8" s="15">
        <f t="shared" si="10"/>
        <v>900</v>
      </c>
      <c r="AX8" s="59">
        <v>10</v>
      </c>
      <c r="AY8" s="60">
        <v>6</v>
      </c>
      <c r="AZ8" s="61">
        <f t="shared" si="11"/>
        <v>60</v>
      </c>
      <c r="BA8" s="62">
        <v>15</v>
      </c>
      <c r="BB8" s="59">
        <f>4+6</f>
        <v>10</v>
      </c>
      <c r="BC8" s="63">
        <f t="shared" si="12"/>
        <v>150</v>
      </c>
      <c r="BD8" s="23">
        <v>200</v>
      </c>
      <c r="BE8" s="6">
        <v>3</v>
      </c>
      <c r="BF8" s="25">
        <f t="shared" si="13"/>
        <v>600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>
        <v>96</v>
      </c>
      <c r="BO8" s="63">
        <f t="shared" si="16"/>
        <v>960</v>
      </c>
      <c r="BP8" s="9">
        <v>100</v>
      </c>
      <c r="BQ8" s="148">
        <v>14</v>
      </c>
      <c r="BR8" s="6">
        <v>21</v>
      </c>
      <c r="BS8" s="69">
        <f t="shared" si="22"/>
        <v>150</v>
      </c>
      <c r="BT8" s="73">
        <v>350</v>
      </c>
      <c r="BU8" s="73">
        <v>1475</v>
      </c>
      <c r="BV8" s="31">
        <f t="shared" si="17"/>
        <v>8171</v>
      </c>
      <c r="BW8" s="35"/>
    </row>
    <row r="9" spans="1:75" ht="21" customHeight="1" x14ac:dyDescent="0.2">
      <c r="A9" s="162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>
        <v>2</v>
      </c>
      <c r="AW9" s="15">
        <f t="shared" si="10"/>
        <v>600</v>
      </c>
      <c r="AX9" s="59">
        <v>10</v>
      </c>
      <c r="AY9" s="60">
        <v>4</v>
      </c>
      <c r="AZ9" s="61">
        <f t="shared" si="11"/>
        <v>40</v>
      </c>
      <c r="BA9" s="62">
        <v>15</v>
      </c>
      <c r="BB9" s="59">
        <v>2</v>
      </c>
      <c r="BC9" s="63">
        <f t="shared" si="12"/>
        <v>30</v>
      </c>
      <c r="BD9" s="23">
        <v>200</v>
      </c>
      <c r="BE9" s="6">
        <v>3</v>
      </c>
      <c r="BF9" s="25">
        <f t="shared" si="13"/>
        <v>600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>
        <v>1</v>
      </c>
      <c r="BO9" s="63">
        <f t="shared" si="16"/>
        <v>10</v>
      </c>
      <c r="BP9" s="9">
        <v>100</v>
      </c>
      <c r="BQ9" s="148">
        <v>8</v>
      </c>
      <c r="BR9" s="6">
        <v>12</v>
      </c>
      <c r="BS9" s="69">
        <f t="shared" si="22"/>
        <v>150</v>
      </c>
      <c r="BT9" s="73">
        <v>0</v>
      </c>
      <c r="BU9" s="73">
        <v>1025</v>
      </c>
      <c r="BV9" s="31">
        <f t="shared" si="17"/>
        <v>4711</v>
      </c>
      <c r="BW9" s="35"/>
    </row>
    <row r="10" spans="1:75" ht="20" customHeight="1" x14ac:dyDescent="0.2">
      <c r="A10" s="162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>
        <v>0</v>
      </c>
      <c r="AW10" s="15">
        <f t="shared" si="10"/>
        <v>0</v>
      </c>
      <c r="AX10" s="59">
        <v>10</v>
      </c>
      <c r="AY10" s="60">
        <v>4</v>
      </c>
      <c r="AZ10" s="61">
        <f t="shared" si="11"/>
        <v>40</v>
      </c>
      <c r="BA10" s="62">
        <v>15</v>
      </c>
      <c r="BB10" s="59">
        <v>2</v>
      </c>
      <c r="BC10" s="63">
        <f t="shared" si="12"/>
        <v>30</v>
      </c>
      <c r="BD10" s="23">
        <v>200</v>
      </c>
      <c r="BE10" s="6">
        <v>3</v>
      </c>
      <c r="BF10" s="25">
        <f t="shared" si="13"/>
        <v>600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>
        <v>1</v>
      </c>
      <c r="BO10" s="63">
        <f t="shared" si="16"/>
        <v>10</v>
      </c>
      <c r="BP10" s="9">
        <v>100</v>
      </c>
      <c r="BQ10" s="148">
        <v>6</v>
      </c>
      <c r="BR10" s="6">
        <v>9</v>
      </c>
      <c r="BS10" s="69">
        <f t="shared" si="22"/>
        <v>150</v>
      </c>
      <c r="BT10" s="73">
        <v>0</v>
      </c>
      <c r="BU10" s="73">
        <v>250</v>
      </c>
      <c r="BV10" s="31">
        <f t="shared" si="17"/>
        <v>1204</v>
      </c>
      <c r="BW10" s="35"/>
    </row>
    <row r="11" spans="1:75" x14ac:dyDescent="0.2">
      <c r="A11" s="162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9">
        <v>10</v>
      </c>
      <c r="AY11" s="60">
        <v>2</v>
      </c>
      <c r="AZ11" s="61">
        <f t="shared" si="11"/>
        <v>20</v>
      </c>
      <c r="BA11" s="62">
        <v>15</v>
      </c>
      <c r="BB11" s="59">
        <v>2</v>
      </c>
      <c r="BC11" s="63">
        <f t="shared" si="12"/>
        <v>30</v>
      </c>
      <c r="BD11" s="23">
        <v>200</v>
      </c>
      <c r="BE11" s="6">
        <v>3</v>
      </c>
      <c r="BF11" s="25">
        <f t="shared" si="13"/>
        <v>600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>
        <v>36</v>
      </c>
      <c r="BO11" s="63">
        <f t="shared" si="16"/>
        <v>360</v>
      </c>
      <c r="BP11" s="9">
        <v>100</v>
      </c>
      <c r="BQ11" s="148">
        <v>9</v>
      </c>
      <c r="BR11" s="6">
        <v>20</v>
      </c>
      <c r="BS11" s="69">
        <f t="shared" si="22"/>
        <v>222.22222222222223</v>
      </c>
      <c r="BT11" s="73">
        <v>100</v>
      </c>
      <c r="BU11" s="73">
        <v>1075</v>
      </c>
      <c r="BV11" s="31">
        <f t="shared" si="17"/>
        <v>9131.2222222222226</v>
      </c>
      <c r="BW11" s="35"/>
    </row>
    <row r="12" spans="1:75" ht="18" customHeight="1" x14ac:dyDescent="0.2">
      <c r="A12" s="162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>
        <v>0</v>
      </c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>
        <v>0</v>
      </c>
      <c r="BC12" s="63">
        <f t="shared" si="12"/>
        <v>0</v>
      </c>
      <c r="BD12" s="23">
        <v>200</v>
      </c>
      <c r="BE12" s="6">
        <v>2</v>
      </c>
      <c r="BF12" s="25">
        <f t="shared" si="13"/>
        <v>400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>
        <v>6</v>
      </c>
      <c r="BO12" s="63">
        <f t="shared" si="16"/>
        <v>60</v>
      </c>
      <c r="BP12" s="9">
        <v>100</v>
      </c>
      <c r="BQ12" s="148">
        <v>8</v>
      </c>
      <c r="BR12" s="6">
        <v>6</v>
      </c>
      <c r="BS12" s="69">
        <f t="shared" si="22"/>
        <v>75</v>
      </c>
      <c r="BT12" s="73">
        <v>0</v>
      </c>
      <c r="BU12" s="73">
        <v>225</v>
      </c>
      <c r="BV12" s="31">
        <f t="shared" si="17"/>
        <v>1117</v>
      </c>
      <c r="BW12" s="35"/>
    </row>
    <row r="13" spans="1:75" ht="16" customHeight="1" x14ac:dyDescent="0.2">
      <c r="A13" s="162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9">
        <v>10</v>
      </c>
      <c r="AY13" s="60">
        <f>4+6</f>
        <v>10</v>
      </c>
      <c r="AZ13" s="61">
        <f t="shared" si="11"/>
        <v>100</v>
      </c>
      <c r="BA13" s="62">
        <v>15</v>
      </c>
      <c r="BB13" s="59">
        <v>6</v>
      </c>
      <c r="BC13" s="63">
        <f t="shared" si="12"/>
        <v>90</v>
      </c>
      <c r="BD13" s="23">
        <v>200</v>
      </c>
      <c r="BE13" s="6">
        <v>3</v>
      </c>
      <c r="BF13" s="25">
        <f t="shared" si="13"/>
        <v>600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>
        <v>15</v>
      </c>
      <c r="BO13" s="63">
        <f t="shared" si="16"/>
        <v>150</v>
      </c>
      <c r="BP13" s="9">
        <v>100</v>
      </c>
      <c r="BQ13" s="148">
        <v>11</v>
      </c>
      <c r="BR13" s="6">
        <v>15</v>
      </c>
      <c r="BS13" s="69">
        <f t="shared" si="22"/>
        <v>136.36363636363635</v>
      </c>
      <c r="BT13" s="73">
        <v>0</v>
      </c>
      <c r="BU13" s="73">
        <v>1150</v>
      </c>
      <c r="BV13" s="31">
        <f t="shared" si="17"/>
        <v>6270.363636363636</v>
      </c>
      <c r="BW13" s="35"/>
    </row>
    <row r="14" spans="1:75" x14ac:dyDescent="0.2">
      <c r="A14" s="162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>
        <v>0</v>
      </c>
      <c r="AW14" s="15">
        <f t="shared" si="10"/>
        <v>0</v>
      </c>
      <c r="AX14" s="59">
        <v>10</v>
      </c>
      <c r="AY14" s="60">
        <v>6</v>
      </c>
      <c r="AZ14" s="61">
        <f t="shared" si="11"/>
        <v>60</v>
      </c>
      <c r="BA14" s="62">
        <v>15</v>
      </c>
      <c r="BB14" s="59">
        <v>0</v>
      </c>
      <c r="BC14" s="63">
        <f t="shared" si="12"/>
        <v>0</v>
      </c>
      <c r="BD14" s="23">
        <v>200</v>
      </c>
      <c r="BE14" s="6">
        <v>3</v>
      </c>
      <c r="BF14" s="25">
        <f t="shared" si="13"/>
        <v>600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>
        <v>0</v>
      </c>
      <c r="BO14" s="63">
        <f t="shared" si="16"/>
        <v>0</v>
      </c>
      <c r="BP14" s="9">
        <v>100</v>
      </c>
      <c r="BQ14" s="148">
        <v>4</v>
      </c>
      <c r="BR14" s="6">
        <v>4</v>
      </c>
      <c r="BS14" s="69">
        <f t="shared" si="22"/>
        <v>100</v>
      </c>
      <c r="BT14" s="73">
        <v>0</v>
      </c>
      <c r="BU14" s="73">
        <v>550</v>
      </c>
      <c r="BV14" s="31">
        <f t="shared" si="17"/>
        <v>1886</v>
      </c>
      <c r="BW14" s="35"/>
    </row>
    <row r="15" spans="1:75" x14ac:dyDescent="0.2">
      <c r="A15" s="162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9">
        <v>10</v>
      </c>
      <c r="AY15" s="60">
        <v>4</v>
      </c>
      <c r="AZ15" s="61">
        <f t="shared" si="11"/>
        <v>40</v>
      </c>
      <c r="BA15" s="62">
        <v>15</v>
      </c>
      <c r="BB15" s="59">
        <v>6</v>
      </c>
      <c r="BC15" s="63">
        <f t="shared" si="12"/>
        <v>90</v>
      </c>
      <c r="BD15" s="23">
        <v>200</v>
      </c>
      <c r="BE15" s="6">
        <v>3</v>
      </c>
      <c r="BF15" s="25">
        <f t="shared" si="13"/>
        <v>600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>
        <v>35</v>
      </c>
      <c r="BO15" s="63">
        <f t="shared" si="16"/>
        <v>350</v>
      </c>
      <c r="BP15" s="9">
        <v>100</v>
      </c>
      <c r="BQ15" s="148">
        <v>13</v>
      </c>
      <c r="BR15" s="6">
        <v>20</v>
      </c>
      <c r="BS15" s="69">
        <f t="shared" si="22"/>
        <v>153.84615384615387</v>
      </c>
      <c r="BT15" s="73">
        <v>600</v>
      </c>
      <c r="BU15" s="73">
        <v>1400</v>
      </c>
      <c r="BV15" s="31">
        <f t="shared" si="17"/>
        <v>8112.8461538461543</v>
      </c>
      <c r="BW15" s="35"/>
    </row>
    <row r="16" spans="1:75" x14ac:dyDescent="0.2">
      <c r="A16" s="162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>
        <v>0</v>
      </c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>
        <v>0</v>
      </c>
      <c r="BC16" s="63">
        <f t="shared" si="12"/>
        <v>0</v>
      </c>
      <c r="BD16" s="23">
        <v>200</v>
      </c>
      <c r="BE16" s="6">
        <v>1</v>
      </c>
      <c r="BF16" s="25">
        <f t="shared" si="13"/>
        <v>200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>
        <v>10</v>
      </c>
      <c r="BO16" s="63">
        <f t="shared" si="16"/>
        <v>100</v>
      </c>
      <c r="BP16" s="9">
        <v>100</v>
      </c>
      <c r="BQ16" s="148">
        <v>13</v>
      </c>
      <c r="BR16" s="6">
        <v>19</v>
      </c>
      <c r="BS16" s="69">
        <f t="shared" si="22"/>
        <v>146.15384615384613</v>
      </c>
      <c r="BT16" s="73">
        <v>0</v>
      </c>
      <c r="BU16" s="73">
        <v>100</v>
      </c>
      <c r="BV16" s="31">
        <f t="shared" si="17"/>
        <v>1039.1538461538462</v>
      </c>
      <c r="BW16" s="35"/>
    </row>
    <row r="17" spans="1:75" x14ac:dyDescent="0.2">
      <c r="A17" s="162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9">
        <v>10</v>
      </c>
      <c r="AY17" s="60">
        <v>6</v>
      </c>
      <c r="AZ17" s="61">
        <f t="shared" si="11"/>
        <v>60</v>
      </c>
      <c r="BA17" s="62">
        <v>15</v>
      </c>
      <c r="BB17" s="59">
        <v>0</v>
      </c>
      <c r="BC17" s="63">
        <f t="shared" si="12"/>
        <v>0</v>
      </c>
      <c r="BD17" s="23">
        <v>200</v>
      </c>
      <c r="BE17" s="6">
        <v>1</v>
      </c>
      <c r="BF17" s="25">
        <f t="shared" si="13"/>
        <v>200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>
        <v>5</v>
      </c>
      <c r="BO17" s="63">
        <f t="shared" si="16"/>
        <v>50</v>
      </c>
      <c r="BP17" s="9">
        <v>100</v>
      </c>
      <c r="BQ17" s="148">
        <v>4</v>
      </c>
      <c r="BR17" s="6">
        <v>6</v>
      </c>
      <c r="BS17" s="69">
        <f t="shared" si="22"/>
        <v>150</v>
      </c>
      <c r="BT17" s="73">
        <v>0</v>
      </c>
      <c r="BU17" s="73">
        <v>450</v>
      </c>
      <c r="BV17" s="31">
        <f t="shared" si="17"/>
        <v>1745</v>
      </c>
      <c r="BW17" s="35"/>
    </row>
    <row r="18" spans="1:75" x14ac:dyDescent="0.2">
      <c r="A18" s="162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9">
        <v>10</v>
      </c>
      <c r="AY18" s="60">
        <v>2</v>
      </c>
      <c r="AZ18" s="61">
        <f t="shared" si="11"/>
        <v>20</v>
      </c>
      <c r="BA18" s="62">
        <v>15</v>
      </c>
      <c r="BB18" s="59">
        <v>0</v>
      </c>
      <c r="BC18" s="63">
        <f t="shared" si="12"/>
        <v>0</v>
      </c>
      <c r="BD18" s="23">
        <v>200</v>
      </c>
      <c r="BE18" s="6">
        <v>3</v>
      </c>
      <c r="BF18" s="25">
        <f t="shared" si="13"/>
        <v>600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>
        <v>20</v>
      </c>
      <c r="BO18" s="63">
        <f t="shared" si="16"/>
        <v>200</v>
      </c>
      <c r="BP18" s="9">
        <v>100</v>
      </c>
      <c r="BQ18" s="148">
        <v>14</v>
      </c>
      <c r="BR18" s="6">
        <v>17</v>
      </c>
      <c r="BS18" s="69">
        <f t="shared" si="22"/>
        <v>121.42857142857142</v>
      </c>
      <c r="BT18" s="73">
        <v>0</v>
      </c>
      <c r="BU18" s="73">
        <v>225</v>
      </c>
      <c r="BV18" s="31">
        <f t="shared" si="17"/>
        <v>4601.4285714285716</v>
      </c>
      <c r="BW18" s="35"/>
    </row>
    <row r="19" spans="1:75" ht="17" customHeight="1" x14ac:dyDescent="0.2">
      <c r="A19" s="162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>
        <v>0</v>
      </c>
      <c r="AW19" s="15">
        <f t="shared" si="10"/>
        <v>0</v>
      </c>
      <c r="AX19" s="59">
        <v>10</v>
      </c>
      <c r="AY19" s="60">
        <v>2</v>
      </c>
      <c r="AZ19" s="61">
        <f t="shared" si="11"/>
        <v>20</v>
      </c>
      <c r="BA19" s="62">
        <v>15</v>
      </c>
      <c r="BB19" s="59">
        <v>0</v>
      </c>
      <c r="BC19" s="63">
        <f t="shared" si="12"/>
        <v>0</v>
      </c>
      <c r="BD19" s="23">
        <v>200</v>
      </c>
      <c r="BE19" s="6">
        <v>2</v>
      </c>
      <c r="BF19" s="25">
        <f t="shared" si="13"/>
        <v>400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>
        <v>7</v>
      </c>
      <c r="BO19" s="63">
        <f t="shared" si="16"/>
        <v>70</v>
      </c>
      <c r="BP19" s="9">
        <v>100</v>
      </c>
      <c r="BQ19" s="148">
        <v>18</v>
      </c>
      <c r="BR19" s="6">
        <v>17</v>
      </c>
      <c r="BS19" s="69">
        <f t="shared" si="22"/>
        <v>94.444444444444443</v>
      </c>
      <c r="BT19" s="73">
        <v>0</v>
      </c>
      <c r="BU19" s="73">
        <v>100</v>
      </c>
      <c r="BV19" s="31">
        <f t="shared" si="17"/>
        <v>933.44444444444446</v>
      </c>
      <c r="BW19" s="35"/>
    </row>
    <row r="20" spans="1:75" x14ac:dyDescent="0.2">
      <c r="A20" s="162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9">
        <v>10</v>
      </c>
      <c r="AY20" s="60">
        <v>6</v>
      </c>
      <c r="AZ20" s="61">
        <f t="shared" si="11"/>
        <v>60</v>
      </c>
      <c r="BA20" s="62">
        <v>15</v>
      </c>
      <c r="BB20" s="59">
        <v>6</v>
      </c>
      <c r="BC20" s="63">
        <f t="shared" si="12"/>
        <v>90</v>
      </c>
      <c r="BD20" s="23">
        <v>200</v>
      </c>
      <c r="BE20" s="6">
        <v>3</v>
      </c>
      <c r="BF20" s="25">
        <f t="shared" si="13"/>
        <v>600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>
        <v>9</v>
      </c>
      <c r="BO20" s="63">
        <f t="shared" si="16"/>
        <v>90</v>
      </c>
      <c r="BP20" s="9">
        <v>100</v>
      </c>
      <c r="BQ20" s="148">
        <v>6</v>
      </c>
      <c r="BR20" s="6">
        <v>12</v>
      </c>
      <c r="BS20" s="69">
        <f t="shared" si="22"/>
        <v>200</v>
      </c>
      <c r="BT20" s="73">
        <v>0</v>
      </c>
      <c r="BU20" s="73">
        <v>100</v>
      </c>
      <c r="BV20" s="31">
        <f t="shared" si="17"/>
        <v>3515</v>
      </c>
      <c r="BW20" s="35"/>
    </row>
    <row r="21" spans="1:75" ht="18" customHeight="1" x14ac:dyDescent="0.2">
      <c r="A21" s="162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9">
        <v>10</v>
      </c>
      <c r="AY21" s="60"/>
      <c r="AZ21" s="61">
        <f t="shared" si="11"/>
        <v>0</v>
      </c>
      <c r="BA21" s="62">
        <v>15</v>
      </c>
      <c r="BB21" s="59">
        <v>0</v>
      </c>
      <c r="BC21" s="63">
        <f t="shared" si="12"/>
        <v>0</v>
      </c>
      <c r="BD21" s="23">
        <v>200</v>
      </c>
      <c r="BE21" s="6">
        <v>3</v>
      </c>
      <c r="BF21" s="25">
        <f t="shared" si="13"/>
        <v>600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>
        <v>2</v>
      </c>
      <c r="BO21" s="63">
        <f t="shared" si="16"/>
        <v>20</v>
      </c>
      <c r="BP21" s="9">
        <v>100</v>
      </c>
      <c r="BQ21" s="148">
        <v>9</v>
      </c>
      <c r="BR21" s="6">
        <v>15</v>
      </c>
      <c r="BS21" s="69">
        <f t="shared" si="22"/>
        <v>166.66666666666669</v>
      </c>
      <c r="BT21" s="73">
        <v>0</v>
      </c>
      <c r="BU21" s="73">
        <v>700</v>
      </c>
      <c r="BV21" s="31">
        <f t="shared" si="17"/>
        <v>3090.6666666666665</v>
      </c>
      <c r="BW21" s="35"/>
    </row>
    <row r="22" spans="1:75" x14ac:dyDescent="0.2">
      <c r="A22" s="162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9">
        <v>10</v>
      </c>
      <c r="AY22" s="60"/>
      <c r="AZ22" s="61">
        <f t="shared" si="11"/>
        <v>0</v>
      </c>
      <c r="BA22" s="62">
        <v>15</v>
      </c>
      <c r="BB22" s="59">
        <v>0</v>
      </c>
      <c r="BC22" s="63">
        <f t="shared" si="12"/>
        <v>0</v>
      </c>
      <c r="BD22" s="23">
        <v>200</v>
      </c>
      <c r="BE22" s="6">
        <v>3</v>
      </c>
      <c r="BF22" s="25">
        <f t="shared" si="13"/>
        <v>600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>
        <v>19</v>
      </c>
      <c r="BO22" s="63">
        <f t="shared" si="16"/>
        <v>190</v>
      </c>
      <c r="BP22" s="9">
        <v>100</v>
      </c>
      <c r="BQ22" s="148">
        <v>7</v>
      </c>
      <c r="BR22" s="6">
        <v>10</v>
      </c>
      <c r="BS22" s="69">
        <f t="shared" si="22"/>
        <v>142.85714285714286</v>
      </c>
      <c r="BT22" s="73">
        <v>75</v>
      </c>
      <c r="BU22" s="73">
        <v>625</v>
      </c>
      <c r="BV22" s="31">
        <f t="shared" si="17"/>
        <v>4554.8571428571431</v>
      </c>
      <c r="BW22" s="35"/>
    </row>
    <row r="23" spans="1:75" ht="19" customHeight="1" thickBot="1" x14ac:dyDescent="0.25">
      <c r="A23" s="163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>
        <v>0</v>
      </c>
      <c r="BC23" s="68">
        <f t="shared" si="12"/>
        <v>0</v>
      </c>
      <c r="BD23" s="10">
        <v>200</v>
      </c>
      <c r="BE23" s="11">
        <v>3</v>
      </c>
      <c r="BF23" s="26">
        <f t="shared" si="13"/>
        <v>600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>
        <v>23</v>
      </c>
      <c r="BO23" s="68">
        <f t="shared" si="16"/>
        <v>230</v>
      </c>
      <c r="BP23" s="10">
        <v>100</v>
      </c>
      <c r="BQ23" s="149">
        <v>10</v>
      </c>
      <c r="BR23" s="11">
        <v>18</v>
      </c>
      <c r="BS23" s="70">
        <f t="shared" si="22"/>
        <v>180</v>
      </c>
      <c r="BT23" s="74">
        <v>150</v>
      </c>
      <c r="BU23" s="74">
        <v>550</v>
      </c>
      <c r="BV23" s="37">
        <f t="shared" si="17"/>
        <v>2389</v>
      </c>
      <c r="BW23" s="35"/>
    </row>
    <row r="24" spans="1:75" x14ac:dyDescent="0.2">
      <c r="C24" s="185" t="s">
        <v>61</v>
      </c>
      <c r="D24" s="185"/>
      <c r="E24" s="185"/>
      <c r="F24" s="185"/>
      <c r="G24" s="185"/>
      <c r="H24" s="185"/>
      <c r="I24" s="185"/>
      <c r="J24" s="185"/>
      <c r="K24" s="185"/>
      <c r="L24" s="186" t="s">
        <v>63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5" t="s">
        <v>64</v>
      </c>
      <c r="W24" s="185"/>
      <c r="X24" s="185"/>
      <c r="Y24" s="185"/>
      <c r="Z24" s="185"/>
      <c r="AA24" s="185"/>
      <c r="AB24" s="185"/>
      <c r="AC24" s="185"/>
      <c r="AD24" s="185"/>
      <c r="AE24" s="185"/>
      <c r="AF24" s="186" t="s">
        <v>67</v>
      </c>
      <c r="AG24" s="186"/>
      <c r="AH24" s="186"/>
      <c r="AI24" s="186"/>
      <c r="AJ24" s="186"/>
      <c r="AK24" s="186"/>
      <c r="AL24" s="185" t="s">
        <v>70</v>
      </c>
      <c r="AM24" s="185"/>
      <c r="AN24" s="185"/>
      <c r="AO24" s="185"/>
      <c r="AP24" s="185"/>
      <c r="AQ24" s="185"/>
      <c r="AR24" s="185"/>
      <c r="AS24" s="185"/>
      <c r="AT24" s="185"/>
      <c r="AU24" s="186" t="s">
        <v>73</v>
      </c>
      <c r="AV24" s="186"/>
      <c r="AW24" s="186"/>
      <c r="AX24" s="185" t="s">
        <v>76</v>
      </c>
      <c r="AY24" s="185"/>
      <c r="AZ24" s="185"/>
      <c r="BA24" s="185"/>
      <c r="BB24" s="185"/>
      <c r="BC24" s="185"/>
      <c r="BD24" s="186" t="s">
        <v>77</v>
      </c>
      <c r="BE24" s="186"/>
      <c r="BF24" s="186"/>
      <c r="BG24" s="185" t="s">
        <v>82</v>
      </c>
      <c r="BH24" s="185"/>
      <c r="BI24" s="185"/>
      <c r="BJ24" s="185"/>
      <c r="BK24" s="185"/>
      <c r="BL24" s="185"/>
      <c r="BM24" s="185"/>
      <c r="BN24" s="185"/>
      <c r="BO24" s="185"/>
      <c r="BP24" s="186" t="s">
        <v>90</v>
      </c>
      <c r="BQ24" s="186"/>
      <c r="BR24" s="186"/>
      <c r="BS24" s="186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5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3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133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133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133" t="s">
        <v>81</v>
      </c>
      <c r="C47" s="4" t="s">
        <v>80</v>
      </c>
      <c r="D47" s="4"/>
    </row>
    <row r="48" spans="2:24" x14ac:dyDescent="0.2">
      <c r="B48" s="133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BP1:BS1"/>
    <mergeCell ref="BP24:BS24"/>
    <mergeCell ref="BV1:BV2"/>
    <mergeCell ref="BD1:BF1"/>
    <mergeCell ref="BD24:BF24"/>
    <mergeCell ref="BG1:BI1"/>
    <mergeCell ref="BM1:BO1"/>
    <mergeCell ref="BG24:BO24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AC1:AE1"/>
    <mergeCell ref="V24:AE24"/>
    <mergeCell ref="AI1:AK1"/>
    <mergeCell ref="AF24:AK24"/>
    <mergeCell ref="V1:Y1"/>
    <mergeCell ref="Z1:AB1"/>
    <mergeCell ref="AF1:AH1"/>
    <mergeCell ref="C24:K24"/>
    <mergeCell ref="L24:U24"/>
    <mergeCell ref="L1:O1"/>
    <mergeCell ref="P1:R1"/>
    <mergeCell ref="S1:U1"/>
    <mergeCell ref="C1:E1"/>
    <mergeCell ref="F1:H1"/>
    <mergeCell ref="I1:K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10" width="14.5" customWidth="1"/>
  </cols>
  <sheetData>
    <row r="1" spans="1:11" ht="68" customHeight="1" thickBot="1" x14ac:dyDescent="0.25">
      <c r="A1" s="145"/>
      <c r="B1" s="178" t="s">
        <v>57</v>
      </c>
      <c r="C1" s="179" t="s">
        <v>48</v>
      </c>
      <c r="D1" s="180" t="s">
        <v>100</v>
      </c>
      <c r="E1" s="181" t="s">
        <v>101</v>
      </c>
      <c r="F1" s="179" t="s">
        <v>102</v>
      </c>
      <c r="G1" s="179" t="s">
        <v>103</v>
      </c>
      <c r="H1" s="179" t="s">
        <v>105</v>
      </c>
      <c r="I1" s="179" t="s">
        <v>106</v>
      </c>
      <c r="J1" s="179" t="s">
        <v>107</v>
      </c>
      <c r="K1" s="182" t="s">
        <v>49</v>
      </c>
    </row>
    <row r="2" spans="1:11" ht="19" x14ac:dyDescent="0.25">
      <c r="A2" s="142" t="s">
        <v>1</v>
      </c>
      <c r="B2" s="143"/>
      <c r="C2" s="143"/>
      <c r="D2" s="144"/>
      <c r="E2" s="166"/>
      <c r="F2" s="183"/>
      <c r="G2" s="183"/>
      <c r="H2" s="183"/>
      <c r="I2" s="183"/>
      <c r="J2" s="183"/>
      <c r="K2" s="146">
        <f>SUM(B2:J2)</f>
        <v>0</v>
      </c>
    </row>
    <row r="3" spans="1:11" ht="19" x14ac:dyDescent="0.25">
      <c r="A3" s="140" t="s">
        <v>41</v>
      </c>
      <c r="B3" s="135"/>
      <c r="C3" s="135"/>
      <c r="D3" s="137"/>
      <c r="E3" s="166"/>
      <c r="F3" s="183"/>
      <c r="G3" s="183"/>
      <c r="H3" s="183"/>
      <c r="I3" s="183"/>
      <c r="J3" s="183"/>
      <c r="K3" s="135">
        <f t="shared" ref="K3:K22" si="0">SUM(B3:J3)</f>
        <v>0</v>
      </c>
    </row>
    <row r="4" spans="1:11" ht="19" x14ac:dyDescent="0.25">
      <c r="A4" s="140" t="s">
        <v>2</v>
      </c>
      <c r="B4" s="135"/>
      <c r="C4" s="135"/>
      <c r="D4" s="137"/>
      <c r="E4" s="166"/>
      <c r="F4" s="183"/>
      <c r="G4" s="183"/>
      <c r="H4" s="183"/>
      <c r="I4" s="183"/>
      <c r="J4" s="183"/>
      <c r="K4" s="135">
        <f t="shared" si="0"/>
        <v>0</v>
      </c>
    </row>
    <row r="5" spans="1:11" ht="19" x14ac:dyDescent="0.25">
      <c r="A5" s="140" t="s">
        <v>3</v>
      </c>
      <c r="B5" s="135"/>
      <c r="C5" s="135"/>
      <c r="D5" s="137"/>
      <c r="E5" s="166"/>
      <c r="F5" s="183"/>
      <c r="G5" s="183">
        <v>100</v>
      </c>
      <c r="H5" s="183">
        <v>50</v>
      </c>
      <c r="I5" s="183"/>
      <c r="J5" s="183"/>
      <c r="K5" s="135">
        <f t="shared" si="0"/>
        <v>150</v>
      </c>
    </row>
    <row r="6" spans="1:11" ht="19" x14ac:dyDescent="0.25">
      <c r="A6" s="140" t="s">
        <v>4</v>
      </c>
      <c r="B6" s="135">
        <v>150</v>
      </c>
      <c r="C6" s="135">
        <v>150</v>
      </c>
      <c r="D6" s="137"/>
      <c r="E6" s="166"/>
      <c r="F6" s="183">
        <f>75+100+300</f>
        <v>475</v>
      </c>
      <c r="G6" s="183">
        <v>100</v>
      </c>
      <c r="H6" s="183"/>
      <c r="I6" s="183"/>
      <c r="J6" s="183"/>
      <c r="K6" s="135">
        <f t="shared" si="0"/>
        <v>875</v>
      </c>
    </row>
    <row r="7" spans="1:11" ht="19" x14ac:dyDescent="0.25">
      <c r="A7" s="140" t="s">
        <v>5</v>
      </c>
      <c r="B7" s="135"/>
      <c r="C7" s="135">
        <v>150</v>
      </c>
      <c r="D7" s="137">
        <v>50</v>
      </c>
      <c r="E7" s="166"/>
      <c r="F7" s="183">
        <f>75*3+300+600</f>
        <v>1125</v>
      </c>
      <c r="G7" s="183"/>
      <c r="H7" s="183">
        <v>50</v>
      </c>
      <c r="I7" s="183"/>
      <c r="J7" s="183">
        <v>100</v>
      </c>
      <c r="K7" s="135">
        <f t="shared" si="0"/>
        <v>1475</v>
      </c>
    </row>
    <row r="8" spans="1:11" ht="19" x14ac:dyDescent="0.25">
      <c r="A8" s="140" t="s">
        <v>45</v>
      </c>
      <c r="B8" s="135"/>
      <c r="C8" s="135">
        <v>350</v>
      </c>
      <c r="D8" s="137">
        <v>50</v>
      </c>
      <c r="E8" s="166"/>
      <c r="F8" s="183">
        <f>75+100+300</f>
        <v>475</v>
      </c>
      <c r="G8" s="183"/>
      <c r="H8" s="183">
        <v>50</v>
      </c>
      <c r="I8" s="183">
        <v>100</v>
      </c>
      <c r="J8" s="183"/>
      <c r="K8" s="135">
        <f t="shared" si="0"/>
        <v>1025</v>
      </c>
    </row>
    <row r="9" spans="1:11" ht="19" x14ac:dyDescent="0.25">
      <c r="A9" s="140" t="s">
        <v>46</v>
      </c>
      <c r="B9" s="135"/>
      <c r="C9" s="135">
        <v>150</v>
      </c>
      <c r="D9" s="137">
        <v>50</v>
      </c>
      <c r="E9" s="166"/>
      <c r="F9" s="183"/>
      <c r="G9" s="183"/>
      <c r="H9" s="183">
        <v>50</v>
      </c>
      <c r="I9" s="183"/>
      <c r="J9" s="183"/>
      <c r="K9" s="135">
        <f t="shared" si="0"/>
        <v>250</v>
      </c>
    </row>
    <row r="10" spans="1:11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6">
        <v>150</v>
      </c>
      <c r="F10" s="183">
        <f>75+100</f>
        <v>175</v>
      </c>
      <c r="G10" s="183">
        <v>100</v>
      </c>
      <c r="H10" s="183">
        <v>50</v>
      </c>
      <c r="I10" s="183">
        <v>100</v>
      </c>
      <c r="J10" s="183">
        <v>50</v>
      </c>
      <c r="K10" s="135">
        <f t="shared" si="0"/>
        <v>1075</v>
      </c>
    </row>
    <row r="11" spans="1:11" ht="19" x14ac:dyDescent="0.25">
      <c r="A11" s="140" t="s">
        <v>6</v>
      </c>
      <c r="B11" s="135"/>
      <c r="C11" s="135">
        <v>150</v>
      </c>
      <c r="D11" s="137"/>
      <c r="E11" s="166"/>
      <c r="F11" s="183">
        <f>75</f>
        <v>75</v>
      </c>
      <c r="G11" s="183"/>
      <c r="H11" s="183"/>
      <c r="I11" s="183"/>
      <c r="J11" s="183"/>
      <c r="K11" s="135">
        <f t="shared" si="0"/>
        <v>225</v>
      </c>
    </row>
    <row r="12" spans="1:11" ht="19" x14ac:dyDescent="0.25">
      <c r="A12" s="140" t="s">
        <v>7</v>
      </c>
      <c r="B12" s="135">
        <v>150</v>
      </c>
      <c r="C12" s="135">
        <v>150</v>
      </c>
      <c r="D12" s="137"/>
      <c r="E12" s="166">
        <v>150</v>
      </c>
      <c r="F12" s="183">
        <f>75*2+100+300</f>
        <v>550</v>
      </c>
      <c r="G12" s="183">
        <v>100</v>
      </c>
      <c r="H12" s="183">
        <v>50</v>
      </c>
      <c r="I12" s="183"/>
      <c r="J12" s="183"/>
      <c r="K12" s="135">
        <f t="shared" si="0"/>
        <v>1150</v>
      </c>
    </row>
    <row r="13" spans="1:11" ht="19" x14ac:dyDescent="0.25">
      <c r="A13" s="140" t="s">
        <v>8</v>
      </c>
      <c r="B13" s="135">
        <v>150</v>
      </c>
      <c r="C13" s="135">
        <v>200</v>
      </c>
      <c r="D13" s="137"/>
      <c r="E13" s="166"/>
      <c r="F13" s="183"/>
      <c r="G13" s="183">
        <v>100</v>
      </c>
      <c r="H13" s="183"/>
      <c r="I13" s="183">
        <v>100</v>
      </c>
      <c r="J13" s="183"/>
      <c r="K13" s="135">
        <f t="shared" si="0"/>
        <v>550</v>
      </c>
    </row>
    <row r="14" spans="1:11" ht="19" x14ac:dyDescent="0.25">
      <c r="A14" s="140" t="s">
        <v>9</v>
      </c>
      <c r="B14" s="135">
        <v>350</v>
      </c>
      <c r="C14" s="135"/>
      <c r="D14" s="137">
        <v>50</v>
      </c>
      <c r="E14" s="166">
        <v>150</v>
      </c>
      <c r="F14" s="183">
        <f>75*4+200</f>
        <v>500</v>
      </c>
      <c r="G14" s="183">
        <v>100</v>
      </c>
      <c r="H14" s="183">
        <v>50</v>
      </c>
      <c r="I14" s="183">
        <v>100</v>
      </c>
      <c r="J14" s="183">
        <v>100</v>
      </c>
      <c r="K14" s="135">
        <f t="shared" si="0"/>
        <v>1400</v>
      </c>
    </row>
    <row r="15" spans="1:11" ht="19" x14ac:dyDescent="0.25">
      <c r="A15" s="140" t="s">
        <v>10</v>
      </c>
      <c r="B15" s="135"/>
      <c r="C15" s="135"/>
      <c r="D15" s="137">
        <v>50</v>
      </c>
      <c r="E15" s="166"/>
      <c r="F15" s="183"/>
      <c r="G15" s="183"/>
      <c r="H15" s="183"/>
      <c r="I15" s="183"/>
      <c r="J15" s="183">
        <v>50</v>
      </c>
      <c r="K15" s="135">
        <f t="shared" si="0"/>
        <v>100</v>
      </c>
    </row>
    <row r="16" spans="1:11" ht="19" x14ac:dyDescent="0.25">
      <c r="A16" s="140" t="s">
        <v>11</v>
      </c>
      <c r="B16" s="135">
        <v>200</v>
      </c>
      <c r="C16" s="135">
        <v>250</v>
      </c>
      <c r="D16" s="137"/>
      <c r="E16" s="166"/>
      <c r="F16" s="183"/>
      <c r="G16" s="183"/>
      <c r="H16" s="183"/>
      <c r="I16" s="183"/>
      <c r="J16" s="183"/>
      <c r="K16" s="135">
        <f t="shared" si="0"/>
        <v>450</v>
      </c>
    </row>
    <row r="17" spans="1:11" ht="19" x14ac:dyDescent="0.25">
      <c r="A17" s="140" t="s">
        <v>12</v>
      </c>
      <c r="B17" s="135"/>
      <c r="C17" s="135"/>
      <c r="D17" s="137">
        <v>50</v>
      </c>
      <c r="E17" s="166"/>
      <c r="F17" s="183">
        <f>75</f>
        <v>75</v>
      </c>
      <c r="G17" s="183"/>
      <c r="H17" s="183"/>
      <c r="I17" s="183"/>
      <c r="J17" s="183">
        <v>100</v>
      </c>
      <c r="K17" s="135">
        <f t="shared" si="0"/>
        <v>225</v>
      </c>
    </row>
    <row r="18" spans="1:11" ht="19" x14ac:dyDescent="0.25">
      <c r="A18" s="140" t="s">
        <v>13</v>
      </c>
      <c r="B18" s="135"/>
      <c r="C18" s="135"/>
      <c r="D18" s="137">
        <v>50</v>
      </c>
      <c r="E18" s="166"/>
      <c r="F18" s="183"/>
      <c r="G18" s="183"/>
      <c r="H18" s="183">
        <v>50</v>
      </c>
      <c r="I18" s="183"/>
      <c r="J18" s="183"/>
      <c r="K18" s="135">
        <f t="shared" si="0"/>
        <v>100</v>
      </c>
    </row>
    <row r="19" spans="1:11" ht="19" x14ac:dyDescent="0.25">
      <c r="A19" s="140" t="s">
        <v>14</v>
      </c>
      <c r="B19" s="135"/>
      <c r="C19" s="135"/>
      <c r="D19" s="137"/>
      <c r="E19" s="166"/>
      <c r="F19" s="183"/>
      <c r="G19" s="183"/>
      <c r="H19" s="183">
        <v>50</v>
      </c>
      <c r="I19" s="183"/>
      <c r="J19" s="183">
        <v>50</v>
      </c>
      <c r="K19" s="135">
        <f t="shared" si="0"/>
        <v>100</v>
      </c>
    </row>
    <row r="20" spans="1:11" ht="19" x14ac:dyDescent="0.25">
      <c r="A20" s="140" t="s">
        <v>15</v>
      </c>
      <c r="B20" s="135"/>
      <c r="C20" s="135"/>
      <c r="D20" s="137"/>
      <c r="E20" s="166"/>
      <c r="F20" s="183">
        <f>75*2+200+300</f>
        <v>650</v>
      </c>
      <c r="G20" s="183"/>
      <c r="H20" s="183">
        <v>50</v>
      </c>
      <c r="I20" s="183"/>
      <c r="J20" s="183"/>
      <c r="K20" s="135">
        <f t="shared" si="0"/>
        <v>700</v>
      </c>
    </row>
    <row r="21" spans="1:11" ht="19" x14ac:dyDescent="0.25">
      <c r="A21" s="140" t="s">
        <v>16</v>
      </c>
      <c r="B21" s="135">
        <v>150</v>
      </c>
      <c r="C21" s="135">
        <v>150</v>
      </c>
      <c r="D21" s="137"/>
      <c r="E21" s="166"/>
      <c r="F21" s="183">
        <f>75+100</f>
        <v>175</v>
      </c>
      <c r="G21" s="183"/>
      <c r="H21" s="183">
        <v>50</v>
      </c>
      <c r="I21" s="183">
        <v>100</v>
      </c>
      <c r="J21" s="183"/>
      <c r="K21" s="135">
        <f t="shared" si="0"/>
        <v>625</v>
      </c>
    </row>
    <row r="22" spans="1:11" ht="20" thickBot="1" x14ac:dyDescent="0.3">
      <c r="A22" s="141" t="s">
        <v>17</v>
      </c>
      <c r="B22" s="136">
        <v>250</v>
      </c>
      <c r="C22" s="136">
        <v>150</v>
      </c>
      <c r="D22" s="138"/>
      <c r="E22" s="167"/>
      <c r="F22" s="184"/>
      <c r="G22" s="184"/>
      <c r="H22" s="184">
        <v>50</v>
      </c>
      <c r="I22" s="184">
        <v>100</v>
      </c>
      <c r="J22" s="184"/>
      <c r="K22" s="136">
        <f t="shared" si="0"/>
        <v>550</v>
      </c>
    </row>
  </sheetData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/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58" t="s">
        <v>91</v>
      </c>
      <c r="C1" s="152" t="s">
        <v>92</v>
      </c>
      <c r="D1" s="152" t="s">
        <v>93</v>
      </c>
      <c r="E1" s="152" t="s">
        <v>94</v>
      </c>
      <c r="F1" s="152" t="s">
        <v>95</v>
      </c>
      <c r="G1" s="152" t="s">
        <v>96</v>
      </c>
      <c r="H1" s="152" t="s">
        <v>97</v>
      </c>
      <c r="I1" s="152" t="s">
        <v>98</v>
      </c>
      <c r="J1" s="152" t="s">
        <v>99</v>
      </c>
      <c r="K1" s="153" t="s">
        <v>49</v>
      </c>
    </row>
    <row r="2" spans="1:11" ht="19" x14ac:dyDescent="0.25">
      <c r="A2" s="159" t="s">
        <v>1</v>
      </c>
      <c r="B2" s="154"/>
      <c r="C2" s="155"/>
      <c r="D2" s="155"/>
      <c r="E2" s="155"/>
      <c r="F2" s="155"/>
      <c r="G2" s="155"/>
      <c r="H2" s="155"/>
      <c r="I2" s="155"/>
      <c r="J2" s="169"/>
      <c r="K2" s="172">
        <f>SUM(B2:J2)</f>
        <v>0</v>
      </c>
    </row>
    <row r="3" spans="1:11" ht="19" x14ac:dyDescent="0.25">
      <c r="A3" s="150" t="s">
        <v>41</v>
      </c>
      <c r="B3" s="156"/>
      <c r="C3" s="134"/>
      <c r="D3" s="134"/>
      <c r="E3" s="134"/>
      <c r="F3" s="134"/>
      <c r="G3" s="134"/>
      <c r="H3" s="134"/>
      <c r="I3" s="134"/>
      <c r="J3" s="170"/>
      <c r="K3" s="173">
        <f t="shared" ref="K3:K22" si="0">SUM(B3:J3)</f>
        <v>0</v>
      </c>
    </row>
    <row r="4" spans="1:11" ht="19" x14ac:dyDescent="0.25">
      <c r="A4" s="150" t="s">
        <v>2</v>
      </c>
      <c r="B4" s="156"/>
      <c r="C4" s="134"/>
      <c r="D4" s="134"/>
      <c r="E4" s="134"/>
      <c r="F4" s="134"/>
      <c r="G4" s="134"/>
      <c r="H4" s="134"/>
      <c r="I4" s="134"/>
      <c r="J4" s="170"/>
      <c r="K4" s="173">
        <f t="shared" si="0"/>
        <v>0</v>
      </c>
    </row>
    <row r="5" spans="1:11" ht="19" x14ac:dyDescent="0.25">
      <c r="A5" s="150" t="s">
        <v>3</v>
      </c>
      <c r="B5" s="156"/>
      <c r="C5" s="134"/>
      <c r="D5" s="134"/>
      <c r="E5" s="134"/>
      <c r="F5" s="134"/>
      <c r="G5" s="134"/>
      <c r="H5" s="134"/>
      <c r="I5" s="134"/>
      <c r="J5" s="170"/>
      <c r="K5" s="173">
        <f t="shared" si="0"/>
        <v>0</v>
      </c>
    </row>
    <row r="6" spans="1:11" ht="19" x14ac:dyDescent="0.25">
      <c r="A6" s="150" t="s">
        <v>4</v>
      </c>
      <c r="B6" s="156"/>
      <c r="C6" s="134"/>
      <c r="D6" s="134"/>
      <c r="E6" s="134"/>
      <c r="F6" s="134"/>
      <c r="G6" s="134"/>
      <c r="H6" s="134"/>
      <c r="I6" s="134"/>
      <c r="J6" s="170"/>
      <c r="K6" s="173">
        <f t="shared" si="0"/>
        <v>0</v>
      </c>
    </row>
    <row r="7" spans="1:11" ht="19" x14ac:dyDescent="0.25">
      <c r="A7" s="150" t="s">
        <v>5</v>
      </c>
      <c r="B7" s="156"/>
      <c r="C7" s="134">
        <v>50</v>
      </c>
      <c r="D7" s="134">
        <v>50</v>
      </c>
      <c r="E7" s="134"/>
      <c r="F7" s="134">
        <f>50+100</f>
        <v>150</v>
      </c>
      <c r="G7" s="134"/>
      <c r="H7" s="134">
        <v>100</v>
      </c>
      <c r="I7" s="134"/>
      <c r="J7" s="170"/>
      <c r="K7" s="173">
        <f t="shared" si="0"/>
        <v>350</v>
      </c>
    </row>
    <row r="8" spans="1:11" ht="19" x14ac:dyDescent="0.25">
      <c r="A8" s="150" t="s">
        <v>45</v>
      </c>
      <c r="B8" s="156"/>
      <c r="C8" s="134"/>
      <c r="D8" s="134"/>
      <c r="E8" s="134"/>
      <c r="F8" s="134"/>
      <c r="G8" s="134"/>
      <c r="H8" s="134"/>
      <c r="I8" s="134"/>
      <c r="J8" s="170"/>
      <c r="K8" s="173">
        <f t="shared" si="0"/>
        <v>0</v>
      </c>
    </row>
    <row r="9" spans="1:11" ht="19" x14ac:dyDescent="0.25">
      <c r="A9" s="150" t="s">
        <v>46</v>
      </c>
      <c r="B9" s="156"/>
      <c r="C9" s="134"/>
      <c r="D9" s="134"/>
      <c r="E9" s="134"/>
      <c r="F9" s="134"/>
      <c r="G9" s="134"/>
      <c r="H9" s="134"/>
      <c r="I9" s="134"/>
      <c r="J9" s="170"/>
      <c r="K9" s="173">
        <f t="shared" si="0"/>
        <v>0</v>
      </c>
    </row>
    <row r="10" spans="1:11" ht="19" x14ac:dyDescent="0.25">
      <c r="A10" s="150" t="s">
        <v>43</v>
      </c>
      <c r="B10" s="156"/>
      <c r="C10" s="134">
        <v>100</v>
      </c>
      <c r="D10" s="134"/>
      <c r="E10" s="134"/>
      <c r="F10" s="134"/>
      <c r="G10" s="134"/>
      <c r="H10" s="134"/>
      <c r="I10" s="134"/>
      <c r="J10" s="170"/>
      <c r="K10" s="173">
        <f t="shared" si="0"/>
        <v>100</v>
      </c>
    </row>
    <row r="11" spans="1:11" ht="19" x14ac:dyDescent="0.25">
      <c r="A11" s="150" t="s">
        <v>6</v>
      </c>
      <c r="B11" s="156"/>
      <c r="C11" s="134"/>
      <c r="D11" s="134"/>
      <c r="E11" s="134"/>
      <c r="F11" s="134"/>
      <c r="G11" s="134"/>
      <c r="H11" s="134"/>
      <c r="I11" s="134"/>
      <c r="J11" s="170"/>
      <c r="K11" s="173">
        <f t="shared" si="0"/>
        <v>0</v>
      </c>
    </row>
    <row r="12" spans="1:11" ht="19" x14ac:dyDescent="0.25">
      <c r="A12" s="150" t="s">
        <v>7</v>
      </c>
      <c r="B12" s="156"/>
      <c r="C12" s="134"/>
      <c r="D12" s="134"/>
      <c r="E12" s="134"/>
      <c r="F12" s="134"/>
      <c r="G12" s="134"/>
      <c r="H12" s="134"/>
      <c r="I12" s="134"/>
      <c r="J12" s="170"/>
      <c r="K12" s="173">
        <f t="shared" si="0"/>
        <v>0</v>
      </c>
    </row>
    <row r="13" spans="1:11" ht="19" x14ac:dyDescent="0.25">
      <c r="A13" s="150" t="s">
        <v>8</v>
      </c>
      <c r="B13" s="156"/>
      <c r="C13" s="134"/>
      <c r="D13" s="134"/>
      <c r="E13" s="134"/>
      <c r="F13" s="134"/>
      <c r="G13" s="134"/>
      <c r="H13" s="134"/>
      <c r="I13" s="134"/>
      <c r="J13" s="170"/>
      <c r="K13" s="173">
        <f t="shared" si="0"/>
        <v>0</v>
      </c>
    </row>
    <row r="14" spans="1:11" ht="19" x14ac:dyDescent="0.25">
      <c r="A14" s="150" t="s">
        <v>9</v>
      </c>
      <c r="B14" s="168">
        <v>150</v>
      </c>
      <c r="C14" s="134"/>
      <c r="D14" s="134">
        <v>150</v>
      </c>
      <c r="E14" s="134"/>
      <c r="F14" s="134">
        <v>150</v>
      </c>
      <c r="G14" s="134"/>
      <c r="H14" s="134">
        <v>150</v>
      </c>
      <c r="I14" s="134"/>
      <c r="J14" s="170"/>
      <c r="K14" s="173">
        <f t="shared" si="0"/>
        <v>600</v>
      </c>
    </row>
    <row r="15" spans="1:11" ht="19" x14ac:dyDescent="0.25">
      <c r="A15" s="150" t="s">
        <v>10</v>
      </c>
      <c r="B15" s="156"/>
      <c r="C15" s="134"/>
      <c r="D15" s="134"/>
      <c r="E15" s="134"/>
      <c r="F15" s="134"/>
      <c r="G15" s="134"/>
      <c r="H15" s="134"/>
      <c r="I15" s="134"/>
      <c r="J15" s="170"/>
      <c r="K15" s="173">
        <f t="shared" si="0"/>
        <v>0</v>
      </c>
    </row>
    <row r="16" spans="1:11" ht="19" x14ac:dyDescent="0.25">
      <c r="A16" s="150" t="s">
        <v>11</v>
      </c>
      <c r="B16" s="156"/>
      <c r="C16" s="134"/>
      <c r="D16" s="134"/>
      <c r="E16" s="134"/>
      <c r="F16" s="134"/>
      <c r="G16" s="134"/>
      <c r="H16" s="134"/>
      <c r="I16" s="134"/>
      <c r="J16" s="170"/>
      <c r="K16" s="173">
        <f t="shared" si="0"/>
        <v>0</v>
      </c>
    </row>
    <row r="17" spans="1:11" ht="19" x14ac:dyDescent="0.25">
      <c r="A17" s="150" t="s">
        <v>12</v>
      </c>
      <c r="B17" s="156"/>
      <c r="C17" s="134"/>
      <c r="D17" s="134"/>
      <c r="E17" s="134"/>
      <c r="F17" s="134"/>
      <c r="G17" s="134"/>
      <c r="H17" s="134"/>
      <c r="I17" s="134"/>
      <c r="J17" s="170"/>
      <c r="K17" s="173">
        <f t="shared" si="0"/>
        <v>0</v>
      </c>
    </row>
    <row r="18" spans="1:11" ht="19" x14ac:dyDescent="0.25">
      <c r="A18" s="150" t="s">
        <v>13</v>
      </c>
      <c r="B18" s="156"/>
      <c r="C18" s="134"/>
      <c r="D18" s="134"/>
      <c r="E18" s="134"/>
      <c r="F18" s="134"/>
      <c r="G18" s="134"/>
      <c r="H18" s="134"/>
      <c r="I18" s="134"/>
      <c r="J18" s="170"/>
      <c r="K18" s="173">
        <f t="shared" si="0"/>
        <v>0</v>
      </c>
    </row>
    <row r="19" spans="1:11" ht="19" x14ac:dyDescent="0.25">
      <c r="A19" s="150" t="s">
        <v>14</v>
      </c>
      <c r="B19" s="156"/>
      <c r="C19" s="134"/>
      <c r="D19" s="134"/>
      <c r="E19" s="134"/>
      <c r="F19" s="134"/>
      <c r="G19" s="134"/>
      <c r="H19" s="134"/>
      <c r="I19" s="134"/>
      <c r="J19" s="170"/>
      <c r="K19" s="173">
        <f t="shared" si="0"/>
        <v>0</v>
      </c>
    </row>
    <row r="20" spans="1:11" ht="19" x14ac:dyDescent="0.25">
      <c r="A20" s="150" t="s">
        <v>15</v>
      </c>
      <c r="B20" s="156"/>
      <c r="C20" s="134"/>
      <c r="D20" s="134"/>
      <c r="E20" s="134"/>
      <c r="F20" s="134"/>
      <c r="G20" s="134"/>
      <c r="H20" s="134"/>
      <c r="I20" s="134"/>
      <c r="J20" s="170"/>
      <c r="K20" s="173">
        <f t="shared" si="0"/>
        <v>0</v>
      </c>
    </row>
    <row r="21" spans="1:11" ht="19" x14ac:dyDescent="0.25">
      <c r="A21" s="150" t="s">
        <v>16</v>
      </c>
      <c r="B21" s="168">
        <v>75</v>
      </c>
      <c r="C21" s="134"/>
      <c r="D21" s="134"/>
      <c r="E21" s="134"/>
      <c r="F21" s="134"/>
      <c r="G21" s="134"/>
      <c r="H21" s="134"/>
      <c r="I21" s="134"/>
      <c r="J21" s="170"/>
      <c r="K21" s="173">
        <f t="shared" si="0"/>
        <v>75</v>
      </c>
    </row>
    <row r="22" spans="1:11" ht="20" thickBot="1" x14ac:dyDescent="0.3">
      <c r="A22" s="151" t="s">
        <v>17</v>
      </c>
      <c r="B22" s="157"/>
      <c r="C22" s="139"/>
      <c r="D22" s="139"/>
      <c r="E22" s="139">
        <v>150</v>
      </c>
      <c r="F22" s="139"/>
      <c r="G22" s="139"/>
      <c r="H22" s="139"/>
      <c r="I22" s="139"/>
      <c r="J22" s="171"/>
      <c r="K22" s="174">
        <f t="shared" si="0"/>
        <v>150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2018-04-29T18:30:20Z</dcterms:modified>
</cp:coreProperties>
</file>