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312EA3F8-7A6A-1848-AF68-D1EE4B1C9232}" xr6:coauthVersionLast="36" xr6:coauthVersionMax="36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4" l="1"/>
  <c r="E15" i="6" l="1"/>
  <c r="E18" i="6"/>
  <c r="E19" i="6"/>
  <c r="E20" i="6"/>
  <c r="E21" i="6"/>
  <c r="E22" i="6"/>
  <c r="E23" i="6"/>
  <c r="U4" i="6"/>
  <c r="W4" i="6" s="1"/>
  <c r="U16" i="6"/>
  <c r="W16" i="6" s="1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U12" i="6" s="1"/>
  <c r="W12" i="6" s="1"/>
  <c r="Q13" i="6"/>
  <c r="Q15" i="6"/>
  <c r="Q18" i="6"/>
  <c r="Q21" i="6"/>
  <c r="Q22" i="6"/>
  <c r="N5" i="6"/>
  <c r="U5" i="6" s="1"/>
  <c r="W5" i="6" s="1"/>
  <c r="N6" i="6"/>
  <c r="U6" i="6" s="1"/>
  <c r="W6" i="6" s="1"/>
  <c r="N7" i="6"/>
  <c r="N8" i="6"/>
  <c r="N9" i="6"/>
  <c r="U9" i="6" s="1"/>
  <c r="W9" i="6" s="1"/>
  <c r="N10" i="6"/>
  <c r="N11" i="6"/>
  <c r="N12" i="6"/>
  <c r="N13" i="6"/>
  <c r="N14" i="6"/>
  <c r="U14" i="6" s="1"/>
  <c r="W14" i="6" s="1"/>
  <c r="N15" i="6"/>
  <c r="N16" i="6"/>
  <c r="N18" i="6"/>
  <c r="U18" i="6" s="1"/>
  <c r="W18" i="6" s="1"/>
  <c r="N19" i="6"/>
  <c r="U19" i="6" s="1"/>
  <c r="W19" i="6" s="1"/>
  <c r="N20" i="6"/>
  <c r="N21" i="6"/>
  <c r="N22" i="6"/>
  <c r="N23" i="6"/>
  <c r="N3" i="6"/>
  <c r="K6" i="6"/>
  <c r="K7" i="6"/>
  <c r="U7" i="6" s="1"/>
  <c r="W7" i="6" s="1"/>
  <c r="K10" i="6"/>
  <c r="U10" i="6" s="1"/>
  <c r="W10" i="6" s="1"/>
  <c r="K11" i="6"/>
  <c r="U11" i="6" s="1"/>
  <c r="W11" i="6" s="1"/>
  <c r="K12" i="6"/>
  <c r="K13" i="6"/>
  <c r="K15" i="6"/>
  <c r="K17" i="6"/>
  <c r="U17" i="6" s="1"/>
  <c r="W17" i="6" s="1"/>
  <c r="K21" i="6"/>
  <c r="U21" i="6" s="1"/>
  <c r="W21" i="6" s="1"/>
  <c r="K22" i="6"/>
  <c r="K23" i="6"/>
  <c r="K3" i="6"/>
  <c r="U3" i="6" s="1"/>
  <c r="W3" i="6" s="1"/>
  <c r="H11" i="6"/>
  <c r="H13" i="6"/>
  <c r="U13" i="6" s="1"/>
  <c r="W13" i="6" s="1"/>
  <c r="H15" i="6"/>
  <c r="U15" i="6" s="1"/>
  <c r="W15" i="6" s="1"/>
  <c r="H20" i="6"/>
  <c r="U20" i="6" s="1"/>
  <c r="W20" i="6" s="1"/>
  <c r="H3" i="6"/>
  <c r="E5" i="6"/>
  <c r="E6" i="6"/>
  <c r="E8" i="6"/>
  <c r="U8" i="6" s="1"/>
  <c r="W8" i="6" s="1"/>
  <c r="E9" i="6"/>
  <c r="E11" i="6"/>
  <c r="E12" i="6"/>
  <c r="E13" i="6"/>
  <c r="E3" i="6"/>
  <c r="U23" i="6" l="1"/>
  <c r="W23" i="6" s="1"/>
  <c r="U22" i="6"/>
  <c r="W22" i="6" s="1"/>
  <c r="D14" i="4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G7" authorId="0" shapeId="0" xr:uid="{D346A885-1F40-0E4B-924D-465F00DDC82E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 ПК: http://rosatomschool.ru/v-setevom-detskom-sadu-mbdou-37-teremok-zheleznogorska-proshli-kursy-povyshenija-kvalifikacii/
</t>
        </r>
      </text>
    </comment>
    <comment ref="G8" authorId="0" shapeId="0" xr:uid="{E94CA991-1048-7E45-AFF1-CEC886CADE2F}">
      <text>
        <r>
          <rPr>
            <b/>
            <sz val="10"/>
            <color rgb="FF000000"/>
            <rFont val="Tahoma"/>
            <family val="2"/>
            <charset val="204"/>
          </rPr>
          <t xml:space="preserve">Творческий манеж: http://rosatomschool.ru/v-zarechnom-penzenskoj-oblasti-proshel-gorodskoj-seminar-tvorcheskij-manezh-2018/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http://rosatomschool.ru/v-detskom-sadu-strana-chudes-g-zelenogorska-proshel-regionalnyj-seminar/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Открытие Open Space: http://rosatomschool.ru/v-setevoj-shkole-proekta-shkola-rosatoma-g-zelenogorska-otkryt-centr-sotrudnichestva-kosmos/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>Сила мысли: 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G14" authorId="0" shapeId="0" xr:uid="{C7304A71-FDBA-4646-84F3-EF7B31A91E18}">
      <text>
        <r>
          <rPr>
            <b/>
            <sz val="10"/>
            <color rgb="FF000000"/>
            <rFont val="Tahoma"/>
            <family val="2"/>
            <charset val="204"/>
          </rPr>
          <t xml:space="preserve">Двухдневный семинар: http://rosatomschool.ru/v-novouralske-proshel-dvuhdnevnyj-seminar-praktikum-posvjashhennyj-voprosam-razvitija-detskij-samodejatelnoj-igry/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http://rosatomschool.ru/v-novouralske-proshla-konferencija-preemstvennost-doshkolnogo-i-shkolnogo-obrazovanija/
</t>
        </r>
        <r>
          <rPr>
            <b/>
            <sz val="10"/>
            <color rgb="FF000000"/>
            <rFont val="Tahoma"/>
            <family val="2"/>
            <charset val="204"/>
          </rPr>
          <t xml:space="preserve">Технострой: http://rosatomschool.ru/v-novouralske-proshel-konkurs-inzhenerno-tehnicheskogo-tvorchestva-tehnostroj/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0" shapeId="0" xr:uid="{492E18AA-1CB1-B145-BDEB-22888E80CC23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http://rosatomschool.ru/v-novouralske-proshel-regionalnyj-seminar-praktikum-posvjashhennyj-voprosam-razvitija-detskoj-samodejatelnoj-igry/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</commentList>
</comments>
</file>

<file path=xl/sharedStrings.xml><?xml version="1.0" encoding="utf-8"?>
<sst xmlns="http://schemas.openxmlformats.org/spreadsheetml/2006/main" count="358" uniqueCount="133">
  <si>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</si>
  <si>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</si>
  <si>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</si>
  <si>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</si>
  <si>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</si>
  <si>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</si>
  <si>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</si>
  <si>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</si>
  <si>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</si>
  <si>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</si>
  <si>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</si>
  <si>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</si>
  <si>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</si>
  <si>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</si>
  <si>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</si>
  <si>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</si>
  <si>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</si>
  <si>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</si>
  <si>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</si>
  <si>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</si>
  <si>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</si>
  <si>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</si>
  <si>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</si>
  <si>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</si>
  <si>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</si>
  <si>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</si>
  <si>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</si>
  <si>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</si>
  <si>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</si>
  <si>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</si>
  <si>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</si>
  <si>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</si>
  <si>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</si>
  <si>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</si>
  <si>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</si>
  <si>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</si>
  <si>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</si>
  <si>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</si>
  <si>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</si>
  <si>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</si>
  <si>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</si>
  <si>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</si>
  <si>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</si>
  <si>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</si>
  <si>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</si>
  <si>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</si>
  <si>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</si>
  <si>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</si>
  <si>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</si>
  <si>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</si>
  <si>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</si>
  <si>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</si>
  <si>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</si>
  <si>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</si>
  <si>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</si>
  <si>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</si>
  <si>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</si>
  <si>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</si>
  <si>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</si>
  <si>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</si>
  <si>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</si>
  <si>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</si>
  <si>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</si>
  <si>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</si>
  <si>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</si>
  <si>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</si>
  <si>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</si>
  <si>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</si>
  <si>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</si>
  <si>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</si>
  <si>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</si>
  <si>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</si>
  <si>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</si>
  <si>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</si>
  <si>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</si>
  <si>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</si>
  <si>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</si>
  <si>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</si>
  <si>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</si>
  <si>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Театральный проект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</si>
  <si>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</si>
  <si>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</si>
  <si>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</si>
  <si>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</si>
  <si>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</si>
  <si>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</si>
  <si>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</si>
  <si>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</si>
  <si>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</si>
  <si>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</si>
  <si>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</si>
  <si>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</si>
  <si>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</si>
  <si>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</si>
  <si>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</si>
  <si>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</si>
  <si>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</si>
  <si>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</si>
  <si>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</si>
  <si>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</si>
  <si>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</si>
  <si>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</si>
  <si>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</si>
  <si>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</si>
  <si>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</si>
  <si>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</si>
  <si>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</si>
  <si>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</si>
  <si>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</si>
  <si>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</si>
  <si>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</si>
  <si>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коллективов-участников муниципального этапа Театрального проекта Росатома к количеству школ города. Весовое значение – 100.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</si>
  <si>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</si>
  <si>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</si>
  <si>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</si>
  <si>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</si>
  <si>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</si>
  <si>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</si>
  <si>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</si>
  <si>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</si>
  <si>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</si>
  <si>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</si>
  <si>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</si>
  <si>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</si>
  <si>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</si>
  <si>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</si>
  <si>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</si>
  <si>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</si>
  <si>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</si>
  <si>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</si>
  <si>
    <t xml:space="preserve">   </t>
  </si>
  <si>
    <t xml:space="preserve"> </t>
  </si>
  <si>
    <t>Конкурс Финал МетаОлимпиады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</si>
</sst>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5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5" t="s">
        <v>131</v>
      </c>
      <c r="B1" s="139" t="s">
        <v>130</v>
      </c>
      <c r="C1" s="233" t="s">
        <v>18</v>
      </c>
      <c r="D1" s="234"/>
      <c r="E1" s="235"/>
      <c r="F1" s="233" t="s">
        <v>22</v>
      </c>
      <c r="G1" s="234"/>
      <c r="H1" s="235"/>
      <c r="I1" s="233" t="s">
        <v>23</v>
      </c>
      <c r="J1" s="234"/>
      <c r="K1" s="235"/>
      <c r="L1" s="233" t="s">
        <v>24</v>
      </c>
      <c r="M1" s="234"/>
      <c r="N1" s="234"/>
      <c r="O1" s="235"/>
      <c r="P1" s="233" t="s">
        <v>25</v>
      </c>
      <c r="Q1" s="234"/>
      <c r="R1" s="235"/>
      <c r="S1" s="237" t="s">
        <v>26</v>
      </c>
      <c r="T1" s="238"/>
      <c r="U1" s="239"/>
      <c r="V1" s="237" t="s">
        <v>27</v>
      </c>
      <c r="W1" s="238"/>
      <c r="X1" s="238"/>
      <c r="Y1" s="239"/>
      <c r="Z1" s="237" t="s">
        <v>28</v>
      </c>
      <c r="AA1" s="238"/>
      <c r="AB1" s="239"/>
      <c r="AC1" s="237" t="s">
        <v>29</v>
      </c>
      <c r="AD1" s="238"/>
      <c r="AE1" s="239"/>
      <c r="AF1" s="238" t="s">
        <v>30</v>
      </c>
      <c r="AG1" s="238"/>
      <c r="AH1" s="238"/>
      <c r="AI1" s="239"/>
      <c r="AJ1" s="237" t="s">
        <v>31</v>
      </c>
      <c r="AK1" s="238"/>
      <c r="AL1" s="239"/>
      <c r="AM1" s="237" t="s">
        <v>32</v>
      </c>
      <c r="AN1" s="238"/>
      <c r="AO1" s="239"/>
      <c r="AP1" s="237" t="s">
        <v>33</v>
      </c>
      <c r="AQ1" s="238"/>
      <c r="AR1" s="239"/>
      <c r="AS1" s="237" t="s">
        <v>34</v>
      </c>
      <c r="AT1" s="238"/>
      <c r="AU1" s="239"/>
      <c r="AV1" s="237" t="s">
        <v>35</v>
      </c>
      <c r="AW1" s="238"/>
      <c r="AX1" s="239"/>
      <c r="AY1" s="237" t="s">
        <v>36</v>
      </c>
      <c r="AZ1" s="238"/>
      <c r="BA1" s="239"/>
      <c r="BB1" s="237" t="s">
        <v>37</v>
      </c>
      <c r="BC1" s="238"/>
      <c r="BD1" s="239"/>
      <c r="BE1" s="233" t="s">
        <v>38</v>
      </c>
      <c r="BF1" s="234"/>
      <c r="BG1" s="235"/>
      <c r="BH1" s="226" t="s">
        <v>39</v>
      </c>
      <c r="BI1" s="227"/>
      <c r="BJ1" s="228"/>
      <c r="BK1" s="226" t="s">
        <v>40</v>
      </c>
      <c r="BL1" s="227"/>
      <c r="BM1" s="228"/>
      <c r="BN1" s="226" t="s">
        <v>55</v>
      </c>
      <c r="BO1" s="227"/>
      <c r="BP1" s="228"/>
      <c r="BQ1" s="226" t="s">
        <v>57</v>
      </c>
      <c r="BR1" s="227"/>
      <c r="BS1" s="228"/>
      <c r="BT1" s="226" t="s">
        <v>58</v>
      </c>
      <c r="BU1" s="227"/>
      <c r="BV1" s="228"/>
      <c r="BW1" s="233" t="s">
        <v>59</v>
      </c>
      <c r="BX1" s="234"/>
      <c r="BY1" s="235"/>
      <c r="BZ1" s="233" t="s">
        <v>76</v>
      </c>
      <c r="CA1" s="234"/>
      <c r="CB1" s="235"/>
      <c r="CC1" s="226" t="s">
        <v>77</v>
      </c>
      <c r="CD1" s="227"/>
      <c r="CE1" s="228"/>
      <c r="CF1" s="226" t="s">
        <v>78</v>
      </c>
      <c r="CG1" s="227"/>
      <c r="CH1" s="227"/>
      <c r="CI1" s="228"/>
      <c r="CJ1" s="233" t="s">
        <v>80</v>
      </c>
      <c r="CK1" s="234"/>
      <c r="CL1" s="234"/>
      <c r="CM1" s="235"/>
      <c r="CN1" s="203" t="s">
        <v>81</v>
      </c>
      <c r="CO1" s="203" t="s">
        <v>82</v>
      </c>
      <c r="CP1" s="145" t="s">
        <v>83</v>
      </c>
      <c r="CQ1" s="146" t="s">
        <v>84</v>
      </c>
      <c r="CR1" s="230" t="s">
        <v>47</v>
      </c>
      <c r="CS1" s="31"/>
    </row>
    <row r="2" spans="1:97" s="5" customFormat="1" ht="21" thickBot="1" x14ac:dyDescent="0.25">
      <c r="A2" s="136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47" t="s">
        <v>44</v>
      </c>
      <c r="AG2" s="147" t="s">
        <v>19</v>
      </c>
      <c r="AH2" s="148" t="s">
        <v>20</v>
      </c>
      <c r="AI2" s="149" t="s">
        <v>21</v>
      </c>
      <c r="AJ2" s="150" t="s">
        <v>44</v>
      </c>
      <c r="AK2" s="148" t="s">
        <v>19</v>
      </c>
      <c r="AL2" s="151" t="s">
        <v>21</v>
      </c>
      <c r="AM2" s="147" t="s">
        <v>44</v>
      </c>
      <c r="AN2" s="148" t="s">
        <v>19</v>
      </c>
      <c r="AO2" s="149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47" t="s">
        <v>44</v>
      </c>
      <c r="AW2" s="148" t="s">
        <v>19</v>
      </c>
      <c r="AX2" s="149" t="s">
        <v>21</v>
      </c>
      <c r="AY2" s="150" t="s">
        <v>44</v>
      </c>
      <c r="AZ2" s="148" t="s">
        <v>19</v>
      </c>
      <c r="BA2" s="151" t="s">
        <v>21</v>
      </c>
      <c r="BB2" s="150" t="s">
        <v>44</v>
      </c>
      <c r="BC2" s="148" t="s">
        <v>19</v>
      </c>
      <c r="BD2" s="151" t="s">
        <v>21</v>
      </c>
      <c r="BE2" s="112" t="s">
        <v>44</v>
      </c>
      <c r="BF2" s="110" t="s">
        <v>19</v>
      </c>
      <c r="BG2" s="113" t="s">
        <v>21</v>
      </c>
      <c r="BH2" s="170" t="s">
        <v>44</v>
      </c>
      <c r="BI2" s="169" t="s">
        <v>19</v>
      </c>
      <c r="BJ2" s="171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94" t="s">
        <v>44</v>
      </c>
      <c r="CG2" s="95" t="s">
        <v>60</v>
      </c>
      <c r="CH2" s="96" t="s">
        <v>61</v>
      </c>
      <c r="CI2" s="97" t="s">
        <v>21</v>
      </c>
      <c r="CJ2" s="112" t="s">
        <v>44</v>
      </c>
      <c r="CK2" s="109" t="s">
        <v>60</v>
      </c>
      <c r="CL2" s="110" t="s">
        <v>61</v>
      </c>
      <c r="CM2" s="113" t="s">
        <v>21</v>
      </c>
      <c r="CN2" s="178" t="s">
        <v>19</v>
      </c>
      <c r="CO2" s="178" t="s">
        <v>19</v>
      </c>
      <c r="CP2" s="178" t="s">
        <v>19</v>
      </c>
      <c r="CQ2" s="178" t="s">
        <v>19</v>
      </c>
      <c r="CR2" s="231"/>
      <c r="CS2" s="29"/>
    </row>
    <row r="3" spans="1:97" ht="18" customHeight="1" x14ac:dyDescent="0.2">
      <c r="A3" s="137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>
        <v>7</v>
      </c>
      <c r="N3" s="69">
        <v>1</v>
      </c>
      <c r="O3" s="70">
        <f t="shared" ref="O3:O23" si="1">L3*N3*M3</f>
        <v>70</v>
      </c>
      <c r="P3" s="71">
        <v>50</v>
      </c>
      <c r="Q3" s="72">
        <v>2</v>
      </c>
      <c r="R3" s="73">
        <f t="shared" ref="R3:R23" si="2">P3*Q3</f>
        <v>100</v>
      </c>
      <c r="S3" s="74">
        <v>75</v>
      </c>
      <c r="T3" s="75">
        <v>0</v>
      </c>
      <c r="U3" s="76">
        <f t="shared" ref="U3:U23" si="3">S3*T3</f>
        <v>0</v>
      </c>
      <c r="V3" s="77">
        <v>10</v>
      </c>
      <c r="W3" s="77">
        <v>3</v>
      </c>
      <c r="X3" s="78">
        <v>1.1323529411764706</v>
      </c>
      <c r="Y3" s="79">
        <f t="shared" ref="Y3:Y23" si="4">V3*X3*W3</f>
        <v>33.970588235294116</v>
      </c>
      <c r="Z3" s="80">
        <v>50</v>
      </c>
      <c r="AA3" s="81">
        <v>0</v>
      </c>
      <c r="AB3" s="82">
        <f t="shared" ref="AB3:AB23" si="5">AA3*Z3</f>
        <v>0</v>
      </c>
      <c r="AC3" s="80">
        <v>75</v>
      </c>
      <c r="AD3" s="81">
        <v>0</v>
      </c>
      <c r="AE3" s="82">
        <f t="shared" ref="AE3:AE23" si="6">AD3*AC3</f>
        <v>0</v>
      </c>
      <c r="AF3" s="152">
        <v>10</v>
      </c>
      <c r="AG3" s="152">
        <v>0</v>
      </c>
      <c r="AH3" s="153">
        <v>1</v>
      </c>
      <c r="AI3" s="154">
        <f t="shared" ref="AI3:AI23" si="7">AF3*AH3*AG3</f>
        <v>0</v>
      </c>
      <c r="AJ3" s="155">
        <v>50</v>
      </c>
      <c r="AK3" s="156">
        <v>0</v>
      </c>
      <c r="AL3" s="157">
        <f t="shared" ref="AL3:AL23" si="8">AK3*AJ3</f>
        <v>0</v>
      </c>
      <c r="AM3" s="152">
        <v>75</v>
      </c>
      <c r="AN3" s="156">
        <v>0</v>
      </c>
      <c r="AO3" s="154">
        <f t="shared" ref="AO3:AO23" si="9">AN3*AM3</f>
        <v>0</v>
      </c>
      <c r="AP3" s="80">
        <v>150</v>
      </c>
      <c r="AQ3" s="77">
        <v>1</v>
      </c>
      <c r="AR3" s="82">
        <f>AP3*AQ3</f>
        <v>150</v>
      </c>
      <c r="AS3" s="80">
        <v>150</v>
      </c>
      <c r="AT3" s="77">
        <v>1</v>
      </c>
      <c r="AU3" s="82">
        <f>AS3*AT3</f>
        <v>150</v>
      </c>
      <c r="AV3" s="152">
        <v>75</v>
      </c>
      <c r="AW3" s="156">
        <v>1</v>
      </c>
      <c r="AX3" s="154">
        <f t="shared" ref="AX3:AX23" si="10">AW3*AV3</f>
        <v>75</v>
      </c>
      <c r="AY3" s="155">
        <v>100</v>
      </c>
      <c r="AZ3" s="156">
        <v>0</v>
      </c>
      <c r="BA3" s="157">
        <f t="shared" ref="BA3:BA23" si="11">AZ3*AY3</f>
        <v>0</v>
      </c>
      <c r="BB3" s="155">
        <v>300</v>
      </c>
      <c r="BC3" s="156">
        <v>0</v>
      </c>
      <c r="BD3" s="157">
        <f t="shared" ref="BD3:BD23" si="12">BC3*BB3</f>
        <v>0</v>
      </c>
      <c r="BE3" s="87">
        <v>150</v>
      </c>
      <c r="BF3" s="85">
        <v>0</v>
      </c>
      <c r="BG3" s="88">
        <f t="shared" ref="BG3:BG23" si="13">BF3*BE3</f>
        <v>0</v>
      </c>
      <c r="BH3" s="173">
        <v>25</v>
      </c>
      <c r="BI3" s="172"/>
      <c r="BJ3" s="90">
        <f t="shared" ref="BJ3:BJ23" si="14">BI3*BH3</f>
        <v>0</v>
      </c>
      <c r="BK3" s="87">
        <v>5</v>
      </c>
      <c r="BL3" s="85"/>
      <c r="BM3" s="88">
        <f t="shared" ref="BM3:BM23" si="15">BL3*BK3</f>
        <v>0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/>
      <c r="BV3" s="89">
        <f t="shared" ref="BV3:BV23" si="18">BU3*BT3</f>
        <v>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/>
      <c r="CE3" s="88">
        <f t="shared" ref="CE3:CE23" si="21">CD3*CC3</f>
        <v>0</v>
      </c>
      <c r="CF3" s="67">
        <v>100</v>
      </c>
      <c r="CG3" s="129">
        <v>47</v>
      </c>
      <c r="CH3" s="83"/>
      <c r="CI3" s="90">
        <f>CH3/CG3*CF3</f>
        <v>0</v>
      </c>
      <c r="CJ3" s="87">
        <v>100</v>
      </c>
      <c r="CK3" s="84">
        <v>47</v>
      </c>
      <c r="CL3" s="85">
        <v>24</v>
      </c>
      <c r="CM3" s="88">
        <f>CL3/CK3*CJ3</f>
        <v>51.063829787234042</v>
      </c>
      <c r="CN3" s="179">
        <v>200</v>
      </c>
      <c r="CO3" s="179">
        <v>300</v>
      </c>
      <c r="CP3" s="179">
        <v>0</v>
      </c>
      <c r="CQ3" s="222">
        <v>0</v>
      </c>
      <c r="CR3" s="200">
        <f>E3+H3+K3+O3+R3+U3+Y3+AB3+AE3+AR3+AU3+AX3+BA3+BD3+BG3+BP3+BS3+BV3+BY3+CB3+CE3+CM3+CP3+CQ3+AI3+AL3+AO3+BJ3+BM3+CI3+CN3+CO3</f>
        <v>1240.0344180225281</v>
      </c>
      <c r="CS3" s="30"/>
    </row>
    <row r="4" spans="1:97" ht="20" x14ac:dyDescent="0.2">
      <c r="A4" s="137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>
        <v>0</v>
      </c>
      <c r="N4" s="32">
        <v>0</v>
      </c>
      <c r="O4" s="14">
        <f t="shared" si="1"/>
        <v>0</v>
      </c>
      <c r="P4" s="71">
        <v>50</v>
      </c>
      <c r="Q4" s="7">
        <v>0</v>
      </c>
      <c r="R4" s="16">
        <f t="shared" si="2"/>
        <v>0</v>
      </c>
      <c r="S4" s="74">
        <v>75</v>
      </c>
      <c r="T4" s="8">
        <v>0</v>
      </c>
      <c r="U4" s="17">
        <f t="shared" si="3"/>
        <v>0</v>
      </c>
      <c r="V4" s="41">
        <v>10</v>
      </c>
      <c r="W4" s="41">
        <v>0</v>
      </c>
      <c r="X4" s="42">
        <v>0</v>
      </c>
      <c r="Y4" s="43">
        <f t="shared" si="4"/>
        <v>0</v>
      </c>
      <c r="Z4" s="80">
        <v>50</v>
      </c>
      <c r="AA4" s="45">
        <v>0</v>
      </c>
      <c r="AB4" s="46">
        <f t="shared" si="5"/>
        <v>0</v>
      </c>
      <c r="AC4" s="80">
        <v>75</v>
      </c>
      <c r="AD4" s="45">
        <v>0</v>
      </c>
      <c r="AE4" s="46">
        <f t="shared" si="6"/>
        <v>0</v>
      </c>
      <c r="AF4" s="158">
        <v>10</v>
      </c>
      <c r="AG4" s="158">
        <v>0</v>
      </c>
      <c r="AH4" s="159">
        <v>0</v>
      </c>
      <c r="AI4" s="160">
        <f t="shared" si="7"/>
        <v>0</v>
      </c>
      <c r="AJ4" s="155">
        <v>50</v>
      </c>
      <c r="AK4" s="161">
        <v>0</v>
      </c>
      <c r="AL4" s="162">
        <f t="shared" si="8"/>
        <v>0</v>
      </c>
      <c r="AM4" s="152">
        <v>75</v>
      </c>
      <c r="AN4" s="161">
        <v>0</v>
      </c>
      <c r="AO4" s="160">
        <f t="shared" si="9"/>
        <v>0</v>
      </c>
      <c r="AP4" s="44">
        <v>150</v>
      </c>
      <c r="AQ4" s="41">
        <v>0</v>
      </c>
      <c r="AR4" s="82">
        <f t="shared" ref="AR4:AR23" si="24">AP4*AQ4</f>
        <v>0</v>
      </c>
      <c r="AS4" s="44">
        <v>150</v>
      </c>
      <c r="AT4" s="41">
        <v>0</v>
      </c>
      <c r="AU4" s="82">
        <f t="shared" ref="AU4:AU23" si="25">AS4*AT4</f>
        <v>0</v>
      </c>
      <c r="AV4" s="152">
        <v>75</v>
      </c>
      <c r="AW4" s="161">
        <v>0</v>
      </c>
      <c r="AX4" s="160">
        <f t="shared" si="10"/>
        <v>0</v>
      </c>
      <c r="AY4" s="155">
        <v>100</v>
      </c>
      <c r="AZ4" s="161">
        <v>0</v>
      </c>
      <c r="BA4" s="162">
        <f t="shared" si="11"/>
        <v>0</v>
      </c>
      <c r="BB4" s="155">
        <v>300</v>
      </c>
      <c r="BC4" s="161">
        <v>0</v>
      </c>
      <c r="BD4" s="162">
        <f t="shared" si="12"/>
        <v>0</v>
      </c>
      <c r="BE4" s="87">
        <v>150</v>
      </c>
      <c r="BF4" s="53">
        <v>0</v>
      </c>
      <c r="BG4" s="56">
        <f t="shared" si="13"/>
        <v>0</v>
      </c>
      <c r="BH4" s="173">
        <v>25</v>
      </c>
      <c r="BI4" s="174"/>
      <c r="BJ4" s="62">
        <f t="shared" si="14"/>
        <v>0</v>
      </c>
      <c r="BK4" s="87">
        <v>5</v>
      </c>
      <c r="BL4" s="53"/>
      <c r="BM4" s="56">
        <f t="shared" si="15"/>
        <v>0</v>
      </c>
      <c r="BN4" s="177">
        <v>15</v>
      </c>
      <c r="BO4" s="53"/>
      <c r="BP4" s="54">
        <f t="shared" si="16"/>
        <v>0</v>
      </c>
      <c r="BQ4" s="55">
        <v>25</v>
      </c>
      <c r="BR4" s="177"/>
      <c r="BS4" s="56">
        <f t="shared" si="17"/>
        <v>0</v>
      </c>
      <c r="BT4" s="20">
        <v>200</v>
      </c>
      <c r="BU4" s="6"/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/>
      <c r="CE4" s="56">
        <f t="shared" si="21"/>
        <v>0</v>
      </c>
      <c r="CF4" s="9">
        <v>100</v>
      </c>
      <c r="CG4" s="130">
        <v>0</v>
      </c>
      <c r="CH4" s="83">
        <v>0</v>
      </c>
      <c r="CI4" s="62">
        <v>0</v>
      </c>
      <c r="CJ4" s="55">
        <v>100</v>
      </c>
      <c r="CK4" s="177">
        <v>0</v>
      </c>
      <c r="CL4" s="85">
        <v>0</v>
      </c>
      <c r="CM4" s="56">
        <v>0</v>
      </c>
      <c r="CN4" s="180">
        <v>0</v>
      </c>
      <c r="CO4" s="180">
        <v>0</v>
      </c>
      <c r="CP4" s="180">
        <v>0</v>
      </c>
      <c r="CQ4" s="223">
        <v>0</v>
      </c>
      <c r="CR4" s="201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">
      <c r="A5" s="137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>
        <v>2</v>
      </c>
      <c r="N5" s="32">
        <v>1.488861386138614</v>
      </c>
      <c r="O5" s="14">
        <f t="shared" si="1"/>
        <v>29.777227722772281</v>
      </c>
      <c r="P5" s="71">
        <v>50</v>
      </c>
      <c r="Q5" s="7">
        <v>1</v>
      </c>
      <c r="R5" s="16">
        <f t="shared" si="2"/>
        <v>50</v>
      </c>
      <c r="S5" s="74">
        <v>75</v>
      </c>
      <c r="T5" s="8">
        <v>0</v>
      </c>
      <c r="U5" s="17">
        <f t="shared" si="3"/>
        <v>0</v>
      </c>
      <c r="V5" s="41">
        <v>10</v>
      </c>
      <c r="W5" s="41">
        <v>4</v>
      </c>
      <c r="X5" s="42">
        <v>1</v>
      </c>
      <c r="Y5" s="43">
        <f t="shared" si="4"/>
        <v>40</v>
      </c>
      <c r="Z5" s="80">
        <v>50</v>
      </c>
      <c r="AA5" s="45">
        <v>0</v>
      </c>
      <c r="AB5" s="46">
        <f t="shared" si="5"/>
        <v>0</v>
      </c>
      <c r="AC5" s="80">
        <v>75</v>
      </c>
      <c r="AD5" s="45">
        <v>0</v>
      </c>
      <c r="AE5" s="46">
        <f t="shared" si="6"/>
        <v>0</v>
      </c>
      <c r="AF5" s="158">
        <v>10</v>
      </c>
      <c r="AG5" s="158">
        <v>0</v>
      </c>
      <c r="AH5" s="159">
        <v>1.0650169820475497</v>
      </c>
      <c r="AI5" s="160">
        <f t="shared" si="7"/>
        <v>0</v>
      </c>
      <c r="AJ5" s="155">
        <v>50</v>
      </c>
      <c r="AK5" s="161">
        <v>0</v>
      </c>
      <c r="AL5" s="162">
        <f t="shared" si="8"/>
        <v>0</v>
      </c>
      <c r="AM5" s="152">
        <v>75</v>
      </c>
      <c r="AN5" s="161">
        <v>0</v>
      </c>
      <c r="AO5" s="160">
        <f t="shared" si="9"/>
        <v>0</v>
      </c>
      <c r="AP5" s="44">
        <v>150</v>
      </c>
      <c r="AQ5" s="41">
        <v>0</v>
      </c>
      <c r="AR5" s="82">
        <f t="shared" si="24"/>
        <v>0</v>
      </c>
      <c r="AS5" s="44">
        <v>150</v>
      </c>
      <c r="AT5" s="41">
        <v>0</v>
      </c>
      <c r="AU5" s="82">
        <f t="shared" si="25"/>
        <v>0</v>
      </c>
      <c r="AV5" s="152">
        <v>75</v>
      </c>
      <c r="AW5" s="161">
        <v>0</v>
      </c>
      <c r="AX5" s="160">
        <f t="shared" si="10"/>
        <v>0</v>
      </c>
      <c r="AY5" s="155">
        <v>100</v>
      </c>
      <c r="AZ5" s="161">
        <v>0</v>
      </c>
      <c r="BA5" s="162">
        <f t="shared" si="11"/>
        <v>0</v>
      </c>
      <c r="BB5" s="155">
        <v>300</v>
      </c>
      <c r="BC5" s="161">
        <v>0</v>
      </c>
      <c r="BD5" s="162">
        <f t="shared" si="12"/>
        <v>0</v>
      </c>
      <c r="BE5" s="87">
        <v>150</v>
      </c>
      <c r="BF5" s="53">
        <v>0</v>
      </c>
      <c r="BG5" s="56">
        <f t="shared" si="13"/>
        <v>0</v>
      </c>
      <c r="BH5" s="173">
        <v>25</v>
      </c>
      <c r="BI5" s="174"/>
      <c r="BJ5" s="62">
        <f t="shared" si="14"/>
        <v>0</v>
      </c>
      <c r="BK5" s="87">
        <v>5</v>
      </c>
      <c r="BL5" s="53"/>
      <c r="BM5" s="56">
        <f t="shared" si="15"/>
        <v>0</v>
      </c>
      <c r="BN5" s="177">
        <v>15</v>
      </c>
      <c r="BO5" s="53"/>
      <c r="BP5" s="54">
        <f t="shared" si="16"/>
        <v>0</v>
      </c>
      <c r="BQ5" s="55">
        <v>25</v>
      </c>
      <c r="BR5" s="177"/>
      <c r="BS5" s="56">
        <f t="shared" si="17"/>
        <v>0</v>
      </c>
      <c r="BT5" s="20">
        <v>200</v>
      </c>
      <c r="BU5" s="6"/>
      <c r="BV5" s="22">
        <f t="shared" si="18"/>
        <v>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/>
      <c r="CE5" s="56">
        <f t="shared" si="21"/>
        <v>0</v>
      </c>
      <c r="CF5" s="9">
        <v>100</v>
      </c>
      <c r="CG5" s="130">
        <v>20</v>
      </c>
      <c r="CH5" s="83">
        <v>0</v>
      </c>
      <c r="CI5" s="62">
        <f t="shared" ref="CI5:CI23" si="27">CH5/CG5*CF5</f>
        <v>0</v>
      </c>
      <c r="CJ5" s="55">
        <v>100</v>
      </c>
      <c r="CK5" s="177">
        <v>20</v>
      </c>
      <c r="CL5" s="85">
        <v>20</v>
      </c>
      <c r="CM5" s="56">
        <f t="shared" ref="CM5:CM23" si="28">CL5/CK5*CJ5</f>
        <v>100</v>
      </c>
      <c r="CN5" s="180">
        <v>200</v>
      </c>
      <c r="CO5" s="180">
        <v>250</v>
      </c>
      <c r="CP5" s="180">
        <v>0</v>
      </c>
      <c r="CQ5" s="223">
        <v>0</v>
      </c>
      <c r="CR5" s="201">
        <f t="shared" si="26"/>
        <v>729.7772277227723</v>
      </c>
      <c r="CS5" s="30"/>
    </row>
    <row r="6" spans="1:97" ht="20" x14ac:dyDescent="0.2">
      <c r="A6" s="137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>
        <v>1</v>
      </c>
      <c r="N6" s="32">
        <v>6.0149999999999997</v>
      </c>
      <c r="O6" s="14">
        <f t="shared" si="1"/>
        <v>60.15</v>
      </c>
      <c r="P6" s="71">
        <v>50</v>
      </c>
      <c r="Q6" s="7">
        <v>1</v>
      </c>
      <c r="R6" s="16">
        <f t="shared" si="2"/>
        <v>50</v>
      </c>
      <c r="S6" s="74">
        <v>75</v>
      </c>
      <c r="T6" s="8">
        <v>0</v>
      </c>
      <c r="U6" s="17">
        <f t="shared" si="3"/>
        <v>0</v>
      </c>
      <c r="V6" s="41">
        <v>10</v>
      </c>
      <c r="W6" s="41">
        <v>3</v>
      </c>
      <c r="X6" s="42">
        <v>5.1826923076923075</v>
      </c>
      <c r="Y6" s="43">
        <f t="shared" si="4"/>
        <v>155.48076923076923</v>
      </c>
      <c r="Z6" s="80">
        <v>50</v>
      </c>
      <c r="AA6" s="45">
        <v>0</v>
      </c>
      <c r="AB6" s="46">
        <f t="shared" si="5"/>
        <v>0</v>
      </c>
      <c r="AC6" s="80">
        <v>75</v>
      </c>
      <c r="AD6" s="45">
        <v>0</v>
      </c>
      <c r="AE6" s="46">
        <f t="shared" si="6"/>
        <v>0</v>
      </c>
      <c r="AF6" s="158">
        <v>10</v>
      </c>
      <c r="AG6" s="158">
        <v>0</v>
      </c>
      <c r="AH6" s="159">
        <v>5.0928074245939676</v>
      </c>
      <c r="AI6" s="160">
        <f t="shared" si="7"/>
        <v>0</v>
      </c>
      <c r="AJ6" s="155">
        <v>50</v>
      </c>
      <c r="AK6" s="161">
        <v>0</v>
      </c>
      <c r="AL6" s="162">
        <f t="shared" si="8"/>
        <v>0</v>
      </c>
      <c r="AM6" s="152">
        <v>75</v>
      </c>
      <c r="AN6" s="161">
        <v>0</v>
      </c>
      <c r="AO6" s="160">
        <f t="shared" si="9"/>
        <v>0</v>
      </c>
      <c r="AP6" s="44">
        <v>150</v>
      </c>
      <c r="AQ6" s="41">
        <v>0</v>
      </c>
      <c r="AR6" s="82">
        <f t="shared" si="24"/>
        <v>0</v>
      </c>
      <c r="AS6" s="44">
        <v>150</v>
      </c>
      <c r="AT6" s="41">
        <v>1</v>
      </c>
      <c r="AU6" s="82">
        <f t="shared" si="25"/>
        <v>150</v>
      </c>
      <c r="AV6" s="152">
        <v>75</v>
      </c>
      <c r="AW6" s="161">
        <v>2</v>
      </c>
      <c r="AX6" s="160">
        <f t="shared" si="10"/>
        <v>150</v>
      </c>
      <c r="AY6" s="155">
        <v>100</v>
      </c>
      <c r="AZ6" s="161">
        <v>1</v>
      </c>
      <c r="BA6" s="162">
        <f t="shared" si="11"/>
        <v>100</v>
      </c>
      <c r="BB6" s="155">
        <v>300</v>
      </c>
      <c r="BC6" s="161">
        <v>0</v>
      </c>
      <c r="BD6" s="162">
        <f t="shared" si="12"/>
        <v>0</v>
      </c>
      <c r="BE6" s="87">
        <v>150</v>
      </c>
      <c r="BF6" s="53">
        <v>0</v>
      </c>
      <c r="BG6" s="56">
        <f t="shared" si="13"/>
        <v>0</v>
      </c>
      <c r="BH6" s="173">
        <v>25</v>
      </c>
      <c r="BI6" s="174"/>
      <c r="BJ6" s="62">
        <f t="shared" si="14"/>
        <v>0</v>
      </c>
      <c r="BK6" s="87">
        <v>5</v>
      </c>
      <c r="BL6" s="53"/>
      <c r="BM6" s="56">
        <f t="shared" si="15"/>
        <v>0</v>
      </c>
      <c r="BN6" s="177">
        <v>15</v>
      </c>
      <c r="BO6" s="53"/>
      <c r="BP6" s="54">
        <f t="shared" si="16"/>
        <v>0</v>
      </c>
      <c r="BQ6" s="55">
        <v>25</v>
      </c>
      <c r="BR6" s="177"/>
      <c r="BS6" s="56">
        <f t="shared" si="17"/>
        <v>0</v>
      </c>
      <c r="BT6" s="20">
        <v>200</v>
      </c>
      <c r="BU6" s="6"/>
      <c r="BV6" s="22">
        <f t="shared" si="18"/>
        <v>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/>
      <c r="CE6" s="56">
        <f t="shared" si="21"/>
        <v>0</v>
      </c>
      <c r="CF6" s="9">
        <v>100</v>
      </c>
      <c r="CG6" s="130">
        <v>4</v>
      </c>
      <c r="CH6" s="83">
        <v>0</v>
      </c>
      <c r="CI6" s="62">
        <f t="shared" si="27"/>
        <v>0</v>
      </c>
      <c r="CJ6" s="55">
        <v>100</v>
      </c>
      <c r="CK6" s="177">
        <v>4</v>
      </c>
      <c r="CL6" s="85">
        <v>7</v>
      </c>
      <c r="CM6" s="56">
        <f t="shared" si="28"/>
        <v>175</v>
      </c>
      <c r="CN6" s="180">
        <v>0</v>
      </c>
      <c r="CO6" s="180">
        <v>0</v>
      </c>
      <c r="CP6" s="180">
        <v>0</v>
      </c>
      <c r="CQ6" s="223">
        <v>100</v>
      </c>
      <c r="CR6" s="201">
        <f t="shared" si="26"/>
        <v>1000.6307692307693</v>
      </c>
      <c r="CS6" s="30"/>
    </row>
    <row r="7" spans="1:97" ht="20" x14ac:dyDescent="0.2">
      <c r="A7" s="137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>
        <v>0</v>
      </c>
      <c r="N7" s="32">
        <v>1.6234817813765183</v>
      </c>
      <c r="O7" s="14">
        <f t="shared" si="1"/>
        <v>0</v>
      </c>
      <c r="P7" s="71">
        <v>50</v>
      </c>
      <c r="Q7" s="7">
        <v>0</v>
      </c>
      <c r="R7" s="27">
        <f t="shared" si="2"/>
        <v>0</v>
      </c>
      <c r="S7" s="74">
        <v>75</v>
      </c>
      <c r="T7" s="8">
        <v>0</v>
      </c>
      <c r="U7" s="17">
        <f t="shared" si="3"/>
        <v>0</v>
      </c>
      <c r="V7" s="41">
        <v>10</v>
      </c>
      <c r="W7" s="41">
        <v>1</v>
      </c>
      <c r="X7" s="42">
        <v>1.4706684856753069</v>
      </c>
      <c r="Y7" s="43">
        <f t="shared" si="4"/>
        <v>14.706684856753069</v>
      </c>
      <c r="Z7" s="80">
        <v>50</v>
      </c>
      <c r="AA7" s="45">
        <v>0</v>
      </c>
      <c r="AB7" s="46">
        <f t="shared" si="5"/>
        <v>0</v>
      </c>
      <c r="AC7" s="80">
        <v>75</v>
      </c>
      <c r="AD7" s="45">
        <v>0</v>
      </c>
      <c r="AE7" s="46">
        <f t="shared" si="6"/>
        <v>0</v>
      </c>
      <c r="AF7" s="158">
        <v>10</v>
      </c>
      <c r="AG7" s="158">
        <v>0</v>
      </c>
      <c r="AH7" s="159">
        <v>1.3822418136020151</v>
      </c>
      <c r="AI7" s="160">
        <f t="shared" si="7"/>
        <v>0</v>
      </c>
      <c r="AJ7" s="155">
        <v>50</v>
      </c>
      <c r="AK7" s="161">
        <v>0</v>
      </c>
      <c r="AL7" s="162">
        <f t="shared" si="8"/>
        <v>0</v>
      </c>
      <c r="AM7" s="152">
        <v>75</v>
      </c>
      <c r="AN7" s="161">
        <v>0</v>
      </c>
      <c r="AO7" s="160">
        <f t="shared" si="9"/>
        <v>0</v>
      </c>
      <c r="AP7" s="44">
        <v>150</v>
      </c>
      <c r="AQ7" s="41">
        <v>0</v>
      </c>
      <c r="AR7" s="82">
        <f t="shared" si="24"/>
        <v>0</v>
      </c>
      <c r="AS7" s="44">
        <v>150</v>
      </c>
      <c r="AT7" s="41">
        <v>1</v>
      </c>
      <c r="AU7" s="82">
        <f t="shared" si="25"/>
        <v>150</v>
      </c>
      <c r="AV7" s="152">
        <v>75</v>
      </c>
      <c r="AW7" s="161">
        <v>1</v>
      </c>
      <c r="AX7" s="160">
        <f t="shared" si="10"/>
        <v>75</v>
      </c>
      <c r="AY7" s="155">
        <v>100</v>
      </c>
      <c r="AZ7" s="161">
        <v>0</v>
      </c>
      <c r="BA7" s="162">
        <f t="shared" si="11"/>
        <v>0</v>
      </c>
      <c r="BB7" s="155">
        <v>300</v>
      </c>
      <c r="BC7" s="161">
        <v>0</v>
      </c>
      <c r="BD7" s="162">
        <f t="shared" si="12"/>
        <v>0</v>
      </c>
      <c r="BE7" s="87">
        <v>150</v>
      </c>
      <c r="BF7" s="53">
        <v>0</v>
      </c>
      <c r="BG7" s="56">
        <f t="shared" si="13"/>
        <v>0</v>
      </c>
      <c r="BH7" s="173">
        <v>25</v>
      </c>
      <c r="BI7" s="174"/>
      <c r="BJ7" s="62">
        <f t="shared" si="14"/>
        <v>0</v>
      </c>
      <c r="BK7" s="87">
        <v>5</v>
      </c>
      <c r="BL7" s="53"/>
      <c r="BM7" s="56">
        <f t="shared" si="15"/>
        <v>0</v>
      </c>
      <c r="BN7" s="177">
        <v>15</v>
      </c>
      <c r="BO7" s="53"/>
      <c r="BP7" s="54">
        <f t="shared" si="16"/>
        <v>0</v>
      </c>
      <c r="BQ7" s="55">
        <v>25</v>
      </c>
      <c r="BR7" s="177"/>
      <c r="BS7" s="56">
        <f t="shared" si="17"/>
        <v>0</v>
      </c>
      <c r="BT7" s="20">
        <v>200</v>
      </c>
      <c r="BU7" s="6"/>
      <c r="BV7" s="22">
        <f t="shared" si="18"/>
        <v>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/>
      <c r="CE7" s="56">
        <f t="shared" si="21"/>
        <v>0</v>
      </c>
      <c r="CF7" s="9">
        <v>100</v>
      </c>
      <c r="CG7" s="130">
        <v>13</v>
      </c>
      <c r="CH7" s="83">
        <v>0</v>
      </c>
      <c r="CI7" s="62">
        <f t="shared" si="27"/>
        <v>0</v>
      </c>
      <c r="CJ7" s="55">
        <v>100</v>
      </c>
      <c r="CK7" s="177">
        <v>13</v>
      </c>
      <c r="CL7" s="85">
        <v>18</v>
      </c>
      <c r="CM7" s="56">
        <f t="shared" si="28"/>
        <v>138.46153846153845</v>
      </c>
      <c r="CN7" s="180">
        <v>200</v>
      </c>
      <c r="CO7" s="180">
        <v>250</v>
      </c>
      <c r="CP7" s="180">
        <v>0</v>
      </c>
      <c r="CQ7" s="223">
        <v>100</v>
      </c>
      <c r="CR7" s="201">
        <f t="shared" si="26"/>
        <v>1018.1682233182916</v>
      </c>
      <c r="CS7" s="30"/>
    </row>
    <row r="8" spans="1:97" ht="20" x14ac:dyDescent="0.2">
      <c r="A8" s="137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>
        <v>6</v>
      </c>
      <c r="N8" s="32">
        <v>2.0741379310344827</v>
      </c>
      <c r="O8" s="14">
        <f t="shared" si="1"/>
        <v>124.44827586206895</v>
      </c>
      <c r="P8" s="71">
        <v>50</v>
      </c>
      <c r="Q8" s="7">
        <v>4</v>
      </c>
      <c r="R8" s="27">
        <f t="shared" si="2"/>
        <v>200</v>
      </c>
      <c r="S8" s="74">
        <v>75</v>
      </c>
      <c r="T8" s="8">
        <v>3</v>
      </c>
      <c r="U8" s="17">
        <f t="shared" si="3"/>
        <v>225</v>
      </c>
      <c r="V8" s="41">
        <v>10</v>
      </c>
      <c r="W8" s="41">
        <v>18</v>
      </c>
      <c r="X8" s="42">
        <v>1.3542713567839195</v>
      </c>
      <c r="Y8" s="43">
        <f t="shared" si="4"/>
        <v>243.76884422110552</v>
      </c>
      <c r="Z8" s="80">
        <v>50</v>
      </c>
      <c r="AA8" s="45">
        <v>5</v>
      </c>
      <c r="AB8" s="46">
        <f t="shared" si="5"/>
        <v>250</v>
      </c>
      <c r="AC8" s="80">
        <v>75</v>
      </c>
      <c r="AD8" s="45">
        <v>3</v>
      </c>
      <c r="AE8" s="46">
        <f t="shared" si="6"/>
        <v>225</v>
      </c>
      <c r="AF8" s="158">
        <v>10</v>
      </c>
      <c r="AG8" s="158">
        <v>2</v>
      </c>
      <c r="AH8" s="159">
        <v>1.434640522875817</v>
      </c>
      <c r="AI8" s="160">
        <f t="shared" si="7"/>
        <v>28.692810457516341</v>
      </c>
      <c r="AJ8" s="155">
        <v>50</v>
      </c>
      <c r="AK8" s="161">
        <v>2</v>
      </c>
      <c r="AL8" s="162">
        <f t="shared" si="8"/>
        <v>100</v>
      </c>
      <c r="AM8" s="152">
        <v>75</v>
      </c>
      <c r="AN8" s="161">
        <v>2</v>
      </c>
      <c r="AO8" s="160">
        <f t="shared" si="9"/>
        <v>150</v>
      </c>
      <c r="AP8" s="44">
        <v>150</v>
      </c>
      <c r="AQ8" s="41">
        <v>0</v>
      </c>
      <c r="AR8" s="82">
        <f t="shared" si="24"/>
        <v>0</v>
      </c>
      <c r="AS8" s="44">
        <v>150</v>
      </c>
      <c r="AT8" s="41">
        <v>0</v>
      </c>
      <c r="AU8" s="82">
        <f t="shared" si="25"/>
        <v>0</v>
      </c>
      <c r="AV8" s="152">
        <v>75</v>
      </c>
      <c r="AW8" s="161">
        <v>3</v>
      </c>
      <c r="AX8" s="160">
        <f t="shared" si="10"/>
        <v>225</v>
      </c>
      <c r="AY8" s="155">
        <v>100</v>
      </c>
      <c r="AZ8" s="161">
        <v>2</v>
      </c>
      <c r="BA8" s="162">
        <f t="shared" si="11"/>
        <v>200</v>
      </c>
      <c r="BB8" s="155">
        <v>300</v>
      </c>
      <c r="BC8" s="161">
        <v>0</v>
      </c>
      <c r="BD8" s="162">
        <f t="shared" si="12"/>
        <v>0</v>
      </c>
      <c r="BE8" s="87">
        <v>150</v>
      </c>
      <c r="BF8" s="53">
        <v>4</v>
      </c>
      <c r="BG8" s="56">
        <f t="shared" si="13"/>
        <v>600</v>
      </c>
      <c r="BH8" s="173">
        <v>25</v>
      </c>
      <c r="BI8" s="174"/>
      <c r="BJ8" s="62">
        <f t="shared" si="14"/>
        <v>0</v>
      </c>
      <c r="BK8" s="87">
        <v>5</v>
      </c>
      <c r="BL8" s="53"/>
      <c r="BM8" s="56">
        <f t="shared" si="15"/>
        <v>0</v>
      </c>
      <c r="BN8" s="177">
        <v>15</v>
      </c>
      <c r="BO8" s="53"/>
      <c r="BP8" s="54">
        <f t="shared" si="16"/>
        <v>0</v>
      </c>
      <c r="BQ8" s="55">
        <v>25</v>
      </c>
      <c r="BR8" s="177"/>
      <c r="BS8" s="56">
        <f t="shared" si="17"/>
        <v>0</v>
      </c>
      <c r="BT8" s="20">
        <v>200</v>
      </c>
      <c r="BU8" s="6"/>
      <c r="BV8" s="22">
        <f t="shared" si="18"/>
        <v>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/>
      <c r="CE8" s="56">
        <f t="shared" si="21"/>
        <v>0</v>
      </c>
      <c r="CF8" s="9">
        <v>100</v>
      </c>
      <c r="CG8" s="130">
        <v>14</v>
      </c>
      <c r="CH8" s="83">
        <v>0</v>
      </c>
      <c r="CI8" s="62">
        <f t="shared" si="27"/>
        <v>0</v>
      </c>
      <c r="CJ8" s="55">
        <v>100</v>
      </c>
      <c r="CK8" s="177">
        <v>14</v>
      </c>
      <c r="CL8" s="85">
        <v>20</v>
      </c>
      <c r="CM8" s="56">
        <f t="shared" si="28"/>
        <v>142.85714285714286</v>
      </c>
      <c r="CN8" s="180">
        <v>200</v>
      </c>
      <c r="CO8" s="180">
        <v>0</v>
      </c>
      <c r="CP8" s="180">
        <v>130</v>
      </c>
      <c r="CQ8" s="223">
        <v>266.66666666666663</v>
      </c>
      <c r="CR8" s="201">
        <f t="shared" si="26"/>
        <v>3451.4337400644999</v>
      </c>
      <c r="CS8" s="30"/>
    </row>
    <row r="9" spans="1:97" ht="21" customHeight="1" x14ac:dyDescent="0.2">
      <c r="A9" s="137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>
        <v>5</v>
      </c>
      <c r="N9" s="32">
        <v>3.5803571428571428</v>
      </c>
      <c r="O9" s="14">
        <f t="shared" si="1"/>
        <v>179.01785714285717</v>
      </c>
      <c r="P9" s="71">
        <v>50</v>
      </c>
      <c r="Q9" s="7">
        <v>3</v>
      </c>
      <c r="R9" s="27">
        <f t="shared" si="2"/>
        <v>150</v>
      </c>
      <c r="S9" s="74">
        <v>75</v>
      </c>
      <c r="T9" s="8">
        <v>2</v>
      </c>
      <c r="U9" s="17">
        <f t="shared" si="3"/>
        <v>150</v>
      </c>
      <c r="V9" s="41">
        <v>10</v>
      </c>
      <c r="W9" s="41">
        <v>10</v>
      </c>
      <c r="X9" s="42">
        <v>2.8594164456233422</v>
      </c>
      <c r="Y9" s="43">
        <f t="shared" si="4"/>
        <v>285.9416445623342</v>
      </c>
      <c r="Z9" s="80">
        <v>50</v>
      </c>
      <c r="AA9" s="45">
        <v>5</v>
      </c>
      <c r="AB9" s="46">
        <f t="shared" si="5"/>
        <v>250</v>
      </c>
      <c r="AC9" s="80">
        <v>75</v>
      </c>
      <c r="AD9" s="45">
        <v>4</v>
      </c>
      <c r="AE9" s="46">
        <f t="shared" si="6"/>
        <v>300</v>
      </c>
      <c r="AF9" s="158">
        <v>10</v>
      </c>
      <c r="AG9" s="158">
        <v>0</v>
      </c>
      <c r="AH9" s="159">
        <v>2.6866585067319462</v>
      </c>
      <c r="AI9" s="160">
        <f t="shared" si="7"/>
        <v>0</v>
      </c>
      <c r="AJ9" s="155">
        <v>50</v>
      </c>
      <c r="AK9" s="161">
        <v>0</v>
      </c>
      <c r="AL9" s="162">
        <f t="shared" si="8"/>
        <v>0</v>
      </c>
      <c r="AM9" s="152">
        <v>75</v>
      </c>
      <c r="AN9" s="161">
        <v>0</v>
      </c>
      <c r="AO9" s="160">
        <f t="shared" si="9"/>
        <v>0</v>
      </c>
      <c r="AP9" s="44">
        <v>150</v>
      </c>
      <c r="AQ9" s="41">
        <v>0</v>
      </c>
      <c r="AR9" s="82">
        <f t="shared" si="24"/>
        <v>0</v>
      </c>
      <c r="AS9" s="44">
        <v>150</v>
      </c>
      <c r="AT9" s="41">
        <v>0</v>
      </c>
      <c r="AU9" s="82">
        <f t="shared" si="25"/>
        <v>0</v>
      </c>
      <c r="AV9" s="152">
        <v>75</v>
      </c>
      <c r="AW9" s="161">
        <v>3</v>
      </c>
      <c r="AX9" s="160">
        <f t="shared" si="10"/>
        <v>225</v>
      </c>
      <c r="AY9" s="155">
        <v>100</v>
      </c>
      <c r="AZ9" s="161">
        <v>2</v>
      </c>
      <c r="BA9" s="162">
        <f t="shared" si="11"/>
        <v>200</v>
      </c>
      <c r="BB9" s="155">
        <v>300</v>
      </c>
      <c r="BC9" s="161">
        <v>1</v>
      </c>
      <c r="BD9" s="162">
        <f t="shared" si="12"/>
        <v>300</v>
      </c>
      <c r="BE9" s="87">
        <v>150</v>
      </c>
      <c r="BF9" s="53">
        <v>3</v>
      </c>
      <c r="BG9" s="56">
        <f t="shared" si="13"/>
        <v>450</v>
      </c>
      <c r="BH9" s="173">
        <v>25</v>
      </c>
      <c r="BI9" s="174"/>
      <c r="BJ9" s="62">
        <f t="shared" si="14"/>
        <v>0</v>
      </c>
      <c r="BK9" s="87">
        <v>5</v>
      </c>
      <c r="BL9" s="53"/>
      <c r="BM9" s="56">
        <f t="shared" si="15"/>
        <v>0</v>
      </c>
      <c r="BN9" s="177">
        <v>15</v>
      </c>
      <c r="BO9" s="53"/>
      <c r="BP9" s="54">
        <f t="shared" si="16"/>
        <v>0</v>
      </c>
      <c r="BQ9" s="55">
        <v>25</v>
      </c>
      <c r="BR9" s="177"/>
      <c r="BS9" s="56">
        <f t="shared" si="17"/>
        <v>0</v>
      </c>
      <c r="BT9" s="20">
        <v>200</v>
      </c>
      <c r="BU9" s="6"/>
      <c r="BV9" s="22">
        <f t="shared" si="18"/>
        <v>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/>
      <c r="CE9" s="56">
        <f t="shared" si="21"/>
        <v>0</v>
      </c>
      <c r="CF9" s="9">
        <v>100</v>
      </c>
      <c r="CG9" s="130">
        <v>8</v>
      </c>
      <c r="CH9" s="83">
        <v>0</v>
      </c>
      <c r="CI9" s="62">
        <f t="shared" si="27"/>
        <v>0</v>
      </c>
      <c r="CJ9" s="55">
        <v>100</v>
      </c>
      <c r="CK9" s="177">
        <v>8</v>
      </c>
      <c r="CL9" s="85">
        <v>18</v>
      </c>
      <c r="CM9" s="56">
        <f t="shared" si="28"/>
        <v>225</v>
      </c>
      <c r="CN9" s="180">
        <v>0</v>
      </c>
      <c r="CO9" s="180">
        <v>0</v>
      </c>
      <c r="CP9" s="180">
        <v>50</v>
      </c>
      <c r="CQ9" s="223">
        <v>283.33333333333337</v>
      </c>
      <c r="CR9" s="201">
        <f t="shared" si="26"/>
        <v>3178.292835038525</v>
      </c>
      <c r="CS9" s="30"/>
    </row>
    <row r="10" spans="1:97" ht="20" customHeight="1" x14ac:dyDescent="0.2">
      <c r="A10" s="137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>
        <v>0</v>
      </c>
      <c r="N10" s="32">
        <v>4.5056179775280896</v>
      </c>
      <c r="O10" s="14">
        <f t="shared" si="1"/>
        <v>0</v>
      </c>
      <c r="P10" s="71">
        <v>50</v>
      </c>
      <c r="Q10" s="7">
        <v>0</v>
      </c>
      <c r="R10" s="27">
        <f t="shared" si="2"/>
        <v>0</v>
      </c>
      <c r="S10" s="74">
        <v>75</v>
      </c>
      <c r="T10" s="8">
        <v>0</v>
      </c>
      <c r="U10" s="17">
        <f t="shared" si="3"/>
        <v>0</v>
      </c>
      <c r="V10" s="41">
        <v>10</v>
      </c>
      <c r="W10" s="41">
        <v>1</v>
      </c>
      <c r="X10" s="42">
        <v>3.2966360856269112</v>
      </c>
      <c r="Y10" s="43">
        <f t="shared" si="4"/>
        <v>32.966360856269112</v>
      </c>
      <c r="Z10" s="80">
        <v>50</v>
      </c>
      <c r="AA10" s="45">
        <v>0</v>
      </c>
      <c r="AB10" s="46">
        <f t="shared" si="5"/>
        <v>0</v>
      </c>
      <c r="AC10" s="80">
        <v>75</v>
      </c>
      <c r="AD10" s="45">
        <v>0</v>
      </c>
      <c r="AE10" s="46">
        <f t="shared" si="6"/>
        <v>0</v>
      </c>
      <c r="AF10" s="158">
        <v>10</v>
      </c>
      <c r="AG10" s="158">
        <v>3</v>
      </c>
      <c r="AH10" s="159">
        <v>3.3460365853658538</v>
      </c>
      <c r="AI10" s="160">
        <f t="shared" si="7"/>
        <v>100.3810975609756</v>
      </c>
      <c r="AJ10" s="155">
        <v>50</v>
      </c>
      <c r="AK10" s="161">
        <v>1</v>
      </c>
      <c r="AL10" s="162">
        <f t="shared" si="8"/>
        <v>50</v>
      </c>
      <c r="AM10" s="152">
        <v>75</v>
      </c>
      <c r="AN10" s="161">
        <v>1</v>
      </c>
      <c r="AO10" s="160">
        <f t="shared" si="9"/>
        <v>75</v>
      </c>
      <c r="AP10" s="44">
        <v>150</v>
      </c>
      <c r="AQ10" s="41">
        <v>0</v>
      </c>
      <c r="AR10" s="82">
        <f t="shared" si="24"/>
        <v>0</v>
      </c>
      <c r="AS10" s="44">
        <v>150</v>
      </c>
      <c r="AT10" s="41">
        <v>1</v>
      </c>
      <c r="AU10" s="82">
        <f t="shared" si="25"/>
        <v>150</v>
      </c>
      <c r="AV10" s="152">
        <v>75</v>
      </c>
      <c r="AW10" s="161">
        <v>0</v>
      </c>
      <c r="AX10" s="160">
        <f t="shared" si="10"/>
        <v>0</v>
      </c>
      <c r="AY10" s="155">
        <v>100</v>
      </c>
      <c r="AZ10" s="161">
        <v>0</v>
      </c>
      <c r="BA10" s="162">
        <f t="shared" si="11"/>
        <v>0</v>
      </c>
      <c r="BB10" s="155">
        <v>300</v>
      </c>
      <c r="BC10" s="161">
        <v>0</v>
      </c>
      <c r="BD10" s="162">
        <f t="shared" si="12"/>
        <v>0</v>
      </c>
      <c r="BE10" s="87">
        <v>150</v>
      </c>
      <c r="BF10" s="53">
        <v>0</v>
      </c>
      <c r="BG10" s="56">
        <f t="shared" si="13"/>
        <v>0</v>
      </c>
      <c r="BH10" s="173">
        <v>25</v>
      </c>
      <c r="BI10" s="174"/>
      <c r="BJ10" s="62">
        <f t="shared" si="14"/>
        <v>0</v>
      </c>
      <c r="BK10" s="87">
        <v>5</v>
      </c>
      <c r="BL10" s="53"/>
      <c r="BM10" s="56">
        <f t="shared" si="15"/>
        <v>0</v>
      </c>
      <c r="BN10" s="177">
        <v>15</v>
      </c>
      <c r="BO10" s="53"/>
      <c r="BP10" s="54">
        <f t="shared" si="16"/>
        <v>0</v>
      </c>
      <c r="BQ10" s="55">
        <v>25</v>
      </c>
      <c r="BR10" s="177"/>
      <c r="BS10" s="56">
        <f t="shared" si="17"/>
        <v>0</v>
      </c>
      <c r="BT10" s="20">
        <v>200</v>
      </c>
      <c r="BU10" s="6"/>
      <c r="BV10" s="22">
        <f t="shared" si="18"/>
        <v>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/>
      <c r="CE10" s="56">
        <f t="shared" si="21"/>
        <v>0</v>
      </c>
      <c r="CF10" s="9">
        <v>100</v>
      </c>
      <c r="CG10" s="130">
        <v>7</v>
      </c>
      <c r="CH10" s="83">
        <v>0</v>
      </c>
      <c r="CI10" s="62">
        <f t="shared" si="27"/>
        <v>0</v>
      </c>
      <c r="CJ10" s="55">
        <v>100</v>
      </c>
      <c r="CK10" s="177">
        <v>7</v>
      </c>
      <c r="CL10" s="85">
        <v>13</v>
      </c>
      <c r="CM10" s="56">
        <f t="shared" si="28"/>
        <v>185.71428571428572</v>
      </c>
      <c r="CN10" s="180">
        <v>0</v>
      </c>
      <c r="CO10" s="180">
        <v>0</v>
      </c>
      <c r="CP10" s="180">
        <v>0</v>
      </c>
      <c r="CQ10" s="223">
        <v>0</v>
      </c>
      <c r="CR10" s="201">
        <f t="shared" si="26"/>
        <v>804.06174413153053</v>
      </c>
      <c r="CS10" s="30"/>
    </row>
    <row r="11" spans="1:97" ht="20" x14ac:dyDescent="0.2">
      <c r="A11" s="137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>
        <v>20</v>
      </c>
      <c r="N11" s="32">
        <v>3.3697478991596639</v>
      </c>
      <c r="O11" s="14">
        <f t="shared" si="1"/>
        <v>673.94957983193285</v>
      </c>
      <c r="P11" s="71">
        <v>50</v>
      </c>
      <c r="Q11" s="7">
        <v>5</v>
      </c>
      <c r="R11" s="27">
        <f t="shared" si="2"/>
        <v>250</v>
      </c>
      <c r="S11" s="74">
        <v>75</v>
      </c>
      <c r="T11" s="8">
        <v>1</v>
      </c>
      <c r="U11" s="17">
        <f t="shared" si="3"/>
        <v>75</v>
      </c>
      <c r="V11" s="41">
        <v>10</v>
      </c>
      <c r="W11" s="41">
        <v>41</v>
      </c>
      <c r="X11" s="42">
        <v>2.0770712909441231</v>
      </c>
      <c r="Y11" s="43">
        <f t="shared" si="4"/>
        <v>851.59922928709045</v>
      </c>
      <c r="Z11" s="80">
        <v>50</v>
      </c>
      <c r="AA11" s="45">
        <v>16</v>
      </c>
      <c r="AB11" s="46">
        <f t="shared" si="5"/>
        <v>800</v>
      </c>
      <c r="AC11" s="80">
        <v>75</v>
      </c>
      <c r="AD11" s="45">
        <v>5</v>
      </c>
      <c r="AE11" s="46">
        <f t="shared" si="6"/>
        <v>375</v>
      </c>
      <c r="AF11" s="158">
        <v>10</v>
      </c>
      <c r="AG11" s="158">
        <v>8</v>
      </c>
      <c r="AH11" s="159">
        <v>2.080568720379147</v>
      </c>
      <c r="AI11" s="160">
        <f t="shared" si="7"/>
        <v>166.44549763033177</v>
      </c>
      <c r="AJ11" s="155">
        <v>50</v>
      </c>
      <c r="AK11" s="161">
        <v>6</v>
      </c>
      <c r="AL11" s="162">
        <f t="shared" si="8"/>
        <v>300</v>
      </c>
      <c r="AM11" s="152">
        <v>75</v>
      </c>
      <c r="AN11" s="161">
        <v>2</v>
      </c>
      <c r="AO11" s="160">
        <f t="shared" si="9"/>
        <v>150</v>
      </c>
      <c r="AP11" s="44">
        <v>150</v>
      </c>
      <c r="AQ11" s="41">
        <v>2</v>
      </c>
      <c r="AR11" s="82">
        <f t="shared" si="24"/>
        <v>300</v>
      </c>
      <c r="AS11" s="44">
        <v>150</v>
      </c>
      <c r="AT11" s="41">
        <v>5</v>
      </c>
      <c r="AU11" s="82">
        <f t="shared" si="25"/>
        <v>750</v>
      </c>
      <c r="AV11" s="152">
        <v>75</v>
      </c>
      <c r="AW11" s="161">
        <v>3</v>
      </c>
      <c r="AX11" s="160">
        <f t="shared" si="10"/>
        <v>225</v>
      </c>
      <c r="AY11" s="155">
        <v>100</v>
      </c>
      <c r="AZ11" s="161">
        <v>2</v>
      </c>
      <c r="BA11" s="162">
        <f t="shared" si="11"/>
        <v>200</v>
      </c>
      <c r="BB11" s="155">
        <v>300</v>
      </c>
      <c r="BC11" s="161">
        <v>0</v>
      </c>
      <c r="BD11" s="162">
        <f t="shared" si="12"/>
        <v>0</v>
      </c>
      <c r="BE11" s="87">
        <v>150</v>
      </c>
      <c r="BF11" s="53">
        <v>5</v>
      </c>
      <c r="BG11" s="56">
        <f t="shared" si="13"/>
        <v>750</v>
      </c>
      <c r="BH11" s="173">
        <v>25</v>
      </c>
      <c r="BI11" s="174"/>
      <c r="BJ11" s="62">
        <f t="shared" si="14"/>
        <v>0</v>
      </c>
      <c r="BK11" s="87">
        <v>5</v>
      </c>
      <c r="BL11" s="53"/>
      <c r="BM11" s="56">
        <f t="shared" si="15"/>
        <v>0</v>
      </c>
      <c r="BN11" s="177">
        <v>15</v>
      </c>
      <c r="BO11" s="53"/>
      <c r="BP11" s="54">
        <f t="shared" si="16"/>
        <v>0</v>
      </c>
      <c r="BQ11" s="55">
        <v>25</v>
      </c>
      <c r="BR11" s="177"/>
      <c r="BS11" s="56">
        <f t="shared" si="17"/>
        <v>0</v>
      </c>
      <c r="BT11" s="20">
        <v>200</v>
      </c>
      <c r="BU11" s="6"/>
      <c r="BV11" s="22">
        <f t="shared" si="18"/>
        <v>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/>
      <c r="CE11" s="56">
        <f t="shared" si="21"/>
        <v>0</v>
      </c>
      <c r="CF11" s="9">
        <v>100</v>
      </c>
      <c r="CG11" s="130">
        <v>9</v>
      </c>
      <c r="CH11" s="83">
        <v>0</v>
      </c>
      <c r="CI11" s="62">
        <f t="shared" si="27"/>
        <v>0</v>
      </c>
      <c r="CJ11" s="55">
        <v>100</v>
      </c>
      <c r="CK11" s="177">
        <v>9</v>
      </c>
      <c r="CL11" s="85">
        <v>20</v>
      </c>
      <c r="CM11" s="56">
        <f t="shared" si="28"/>
        <v>222.22222222222223</v>
      </c>
      <c r="CN11" s="180">
        <v>200</v>
      </c>
      <c r="CO11" s="180">
        <v>400</v>
      </c>
      <c r="CP11" s="180">
        <v>280</v>
      </c>
      <c r="CQ11" s="223">
        <v>62.042682926829265</v>
      </c>
      <c r="CR11" s="201">
        <f t="shared" si="26"/>
        <v>7221.2592118984066</v>
      </c>
      <c r="CS11" s="30"/>
    </row>
    <row r="12" spans="1:97" ht="18" customHeight="1" x14ac:dyDescent="0.2">
      <c r="A12" s="137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>
        <v>3</v>
      </c>
      <c r="N12" s="32">
        <v>4.023411371237458</v>
      </c>
      <c r="O12" s="14">
        <f t="shared" si="1"/>
        <v>120.70234113712374</v>
      </c>
      <c r="P12" s="71">
        <v>50</v>
      </c>
      <c r="Q12" s="7">
        <v>1</v>
      </c>
      <c r="R12" s="27">
        <f t="shared" si="2"/>
        <v>50</v>
      </c>
      <c r="S12" s="74">
        <v>75</v>
      </c>
      <c r="T12" s="8">
        <v>0</v>
      </c>
      <c r="U12" s="17">
        <f t="shared" si="3"/>
        <v>0</v>
      </c>
      <c r="V12" s="41">
        <v>10</v>
      </c>
      <c r="W12" s="41">
        <v>3</v>
      </c>
      <c r="X12" s="42">
        <v>3.0451977401129944</v>
      </c>
      <c r="Y12" s="43">
        <f t="shared" si="4"/>
        <v>91.355932203389841</v>
      </c>
      <c r="Z12" s="80">
        <v>50</v>
      </c>
      <c r="AA12" s="45">
        <v>0</v>
      </c>
      <c r="AB12" s="46">
        <f t="shared" si="5"/>
        <v>0</v>
      </c>
      <c r="AC12" s="80">
        <v>75</v>
      </c>
      <c r="AD12" s="45">
        <v>0</v>
      </c>
      <c r="AE12" s="46">
        <f t="shared" si="6"/>
        <v>0</v>
      </c>
      <c r="AF12" s="158">
        <v>10</v>
      </c>
      <c r="AG12" s="158">
        <v>1</v>
      </c>
      <c r="AH12" s="159">
        <v>3.091549295774648</v>
      </c>
      <c r="AI12" s="160">
        <f t="shared" si="7"/>
        <v>30.91549295774648</v>
      </c>
      <c r="AJ12" s="155">
        <v>50</v>
      </c>
      <c r="AK12" s="161">
        <v>0</v>
      </c>
      <c r="AL12" s="162">
        <f t="shared" si="8"/>
        <v>0</v>
      </c>
      <c r="AM12" s="152">
        <v>75</v>
      </c>
      <c r="AN12" s="161">
        <v>0</v>
      </c>
      <c r="AO12" s="160">
        <f t="shared" si="9"/>
        <v>0</v>
      </c>
      <c r="AP12" s="44">
        <v>150</v>
      </c>
      <c r="AQ12" s="41">
        <v>0</v>
      </c>
      <c r="AR12" s="82">
        <f t="shared" si="24"/>
        <v>0</v>
      </c>
      <c r="AS12" s="44">
        <v>150</v>
      </c>
      <c r="AT12" s="41">
        <v>1</v>
      </c>
      <c r="AU12" s="82">
        <f t="shared" si="25"/>
        <v>150</v>
      </c>
      <c r="AV12" s="152">
        <v>75</v>
      </c>
      <c r="AW12" s="161">
        <v>0</v>
      </c>
      <c r="AX12" s="160">
        <f t="shared" si="10"/>
        <v>0</v>
      </c>
      <c r="AY12" s="155">
        <v>100</v>
      </c>
      <c r="AZ12" s="161">
        <v>0</v>
      </c>
      <c r="BA12" s="162">
        <f t="shared" si="11"/>
        <v>0</v>
      </c>
      <c r="BB12" s="155">
        <v>300</v>
      </c>
      <c r="BC12" s="161">
        <v>0</v>
      </c>
      <c r="BD12" s="162">
        <f t="shared" si="12"/>
        <v>0</v>
      </c>
      <c r="BE12" s="87">
        <v>150</v>
      </c>
      <c r="BF12" s="53">
        <v>0</v>
      </c>
      <c r="BG12" s="56">
        <f t="shared" si="13"/>
        <v>0</v>
      </c>
      <c r="BH12" s="173">
        <v>25</v>
      </c>
      <c r="BI12" s="174"/>
      <c r="BJ12" s="62">
        <f t="shared" si="14"/>
        <v>0</v>
      </c>
      <c r="BK12" s="87">
        <v>5</v>
      </c>
      <c r="BL12" s="53"/>
      <c r="BM12" s="56">
        <f t="shared" si="15"/>
        <v>0</v>
      </c>
      <c r="BN12" s="177">
        <v>15</v>
      </c>
      <c r="BO12" s="53"/>
      <c r="BP12" s="54">
        <f t="shared" si="16"/>
        <v>0</v>
      </c>
      <c r="BQ12" s="55">
        <v>25</v>
      </c>
      <c r="BR12" s="177"/>
      <c r="BS12" s="56">
        <f t="shared" si="17"/>
        <v>0</v>
      </c>
      <c r="BT12" s="20">
        <v>200</v>
      </c>
      <c r="BU12" s="6"/>
      <c r="BV12" s="22">
        <f t="shared" si="18"/>
        <v>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/>
      <c r="CE12" s="56">
        <f t="shared" si="21"/>
        <v>0</v>
      </c>
      <c r="CF12" s="9">
        <v>100</v>
      </c>
      <c r="CG12" s="130">
        <v>7</v>
      </c>
      <c r="CH12" s="83">
        <v>0</v>
      </c>
      <c r="CI12" s="62">
        <f t="shared" si="27"/>
        <v>0</v>
      </c>
      <c r="CJ12" s="55">
        <v>100</v>
      </c>
      <c r="CK12" s="177">
        <v>7</v>
      </c>
      <c r="CL12" s="85">
        <v>8</v>
      </c>
      <c r="CM12" s="56">
        <f t="shared" si="28"/>
        <v>114.28571428571428</v>
      </c>
      <c r="CN12" s="180">
        <v>200</v>
      </c>
      <c r="CO12" s="180">
        <v>350</v>
      </c>
      <c r="CP12" s="180">
        <v>0</v>
      </c>
      <c r="CQ12" s="223">
        <v>0</v>
      </c>
      <c r="CR12" s="201">
        <f t="shared" si="26"/>
        <v>1217.2594805839742</v>
      </c>
      <c r="CS12" s="30"/>
    </row>
    <row r="13" spans="1:97" ht="19" customHeight="1" x14ac:dyDescent="0.2">
      <c r="A13" s="137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>
        <v>11</v>
      </c>
      <c r="N13" s="32">
        <v>3.3792134831460676</v>
      </c>
      <c r="O13" s="14">
        <f t="shared" si="1"/>
        <v>371.71348314606746</v>
      </c>
      <c r="P13" s="71">
        <v>50</v>
      </c>
      <c r="Q13" s="7">
        <v>6</v>
      </c>
      <c r="R13" s="27">
        <f t="shared" si="2"/>
        <v>300</v>
      </c>
      <c r="S13" s="74">
        <v>75</v>
      </c>
      <c r="T13" s="8">
        <v>4</v>
      </c>
      <c r="U13" s="17">
        <f t="shared" si="3"/>
        <v>300</v>
      </c>
      <c r="V13" s="41">
        <v>10</v>
      </c>
      <c r="W13" s="41">
        <v>14</v>
      </c>
      <c r="X13" s="42">
        <v>2.5245901639344264</v>
      </c>
      <c r="Y13" s="43">
        <f t="shared" si="4"/>
        <v>353.44262295081973</v>
      </c>
      <c r="Z13" s="80">
        <v>50</v>
      </c>
      <c r="AA13" s="45">
        <v>5</v>
      </c>
      <c r="AB13" s="46">
        <f t="shared" si="5"/>
        <v>250</v>
      </c>
      <c r="AC13" s="80">
        <v>75</v>
      </c>
      <c r="AD13" s="45">
        <v>3</v>
      </c>
      <c r="AE13" s="46">
        <f t="shared" si="6"/>
        <v>225</v>
      </c>
      <c r="AF13" s="158">
        <v>10</v>
      </c>
      <c r="AG13" s="158">
        <v>2</v>
      </c>
      <c r="AH13" s="159">
        <v>2.6768292682926829</v>
      </c>
      <c r="AI13" s="160">
        <f t="shared" si="7"/>
        <v>53.536585365853654</v>
      </c>
      <c r="AJ13" s="155">
        <v>50</v>
      </c>
      <c r="AK13" s="161">
        <v>2</v>
      </c>
      <c r="AL13" s="162">
        <f t="shared" si="8"/>
        <v>100</v>
      </c>
      <c r="AM13" s="152">
        <v>75</v>
      </c>
      <c r="AN13" s="161">
        <v>1</v>
      </c>
      <c r="AO13" s="160">
        <f t="shared" si="9"/>
        <v>75</v>
      </c>
      <c r="AP13" s="44">
        <v>150</v>
      </c>
      <c r="AQ13" s="41">
        <v>1</v>
      </c>
      <c r="AR13" s="82">
        <f t="shared" si="24"/>
        <v>150</v>
      </c>
      <c r="AS13" s="44">
        <v>150</v>
      </c>
      <c r="AT13" s="41">
        <v>1</v>
      </c>
      <c r="AU13" s="82">
        <f t="shared" si="25"/>
        <v>150</v>
      </c>
      <c r="AV13" s="152">
        <v>75</v>
      </c>
      <c r="AW13" s="161">
        <v>3</v>
      </c>
      <c r="AX13" s="160">
        <f t="shared" si="10"/>
        <v>225</v>
      </c>
      <c r="AY13" s="155">
        <v>100</v>
      </c>
      <c r="AZ13" s="161">
        <v>0</v>
      </c>
      <c r="BA13" s="162">
        <f t="shared" si="11"/>
        <v>0</v>
      </c>
      <c r="BB13" s="155">
        <v>300</v>
      </c>
      <c r="BC13" s="161">
        <v>0</v>
      </c>
      <c r="BD13" s="162">
        <f t="shared" si="12"/>
        <v>0</v>
      </c>
      <c r="BE13" s="87">
        <v>150</v>
      </c>
      <c r="BF13" s="53">
        <v>6</v>
      </c>
      <c r="BG13" s="56">
        <f t="shared" si="13"/>
        <v>900</v>
      </c>
      <c r="BH13" s="173">
        <v>25</v>
      </c>
      <c r="BI13" s="174"/>
      <c r="BJ13" s="62">
        <f t="shared" si="14"/>
        <v>0</v>
      </c>
      <c r="BK13" s="87">
        <v>5</v>
      </c>
      <c r="BL13" s="53"/>
      <c r="BM13" s="56">
        <f t="shared" si="15"/>
        <v>0</v>
      </c>
      <c r="BN13" s="177">
        <v>15</v>
      </c>
      <c r="BO13" s="53"/>
      <c r="BP13" s="54">
        <f t="shared" si="16"/>
        <v>0</v>
      </c>
      <c r="BQ13" s="55">
        <v>25</v>
      </c>
      <c r="BR13" s="177"/>
      <c r="BS13" s="56">
        <f t="shared" si="17"/>
        <v>0</v>
      </c>
      <c r="BT13" s="20">
        <v>200</v>
      </c>
      <c r="BU13" s="6"/>
      <c r="BV13" s="22">
        <f t="shared" si="18"/>
        <v>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/>
      <c r="CE13" s="56">
        <f t="shared" si="21"/>
        <v>0</v>
      </c>
      <c r="CF13" s="9">
        <v>100</v>
      </c>
      <c r="CG13" s="130">
        <v>11</v>
      </c>
      <c r="CH13" s="83">
        <v>0</v>
      </c>
      <c r="CI13" s="62">
        <f t="shared" si="27"/>
        <v>0</v>
      </c>
      <c r="CJ13" s="55">
        <v>100</v>
      </c>
      <c r="CK13" s="177">
        <v>11</v>
      </c>
      <c r="CL13" s="85">
        <v>19</v>
      </c>
      <c r="CM13" s="56">
        <f t="shared" si="28"/>
        <v>172.72727272727272</v>
      </c>
      <c r="CN13" s="180">
        <v>250</v>
      </c>
      <c r="CO13" s="180">
        <v>250</v>
      </c>
      <c r="CP13" s="180">
        <v>150</v>
      </c>
      <c r="CQ13" s="223">
        <v>711.03896103896102</v>
      </c>
      <c r="CR13" s="201">
        <f t="shared" si="26"/>
        <v>5342.4589252289743</v>
      </c>
      <c r="CS13" s="30"/>
    </row>
    <row r="14" spans="1:97" ht="20" x14ac:dyDescent="0.2">
      <c r="A14" s="137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>
        <v>0</v>
      </c>
      <c r="N14" s="32">
        <v>5.9850746268656714</v>
      </c>
      <c r="O14" s="14">
        <f t="shared" si="1"/>
        <v>0</v>
      </c>
      <c r="P14" s="71">
        <v>50</v>
      </c>
      <c r="Q14" s="7">
        <v>0</v>
      </c>
      <c r="R14" s="27">
        <f t="shared" si="2"/>
        <v>0</v>
      </c>
      <c r="S14" s="74">
        <v>75</v>
      </c>
      <c r="T14" s="8">
        <v>0</v>
      </c>
      <c r="U14" s="17">
        <f t="shared" si="3"/>
        <v>0</v>
      </c>
      <c r="V14" s="41">
        <v>10</v>
      </c>
      <c r="W14" s="41">
        <v>4</v>
      </c>
      <c r="X14" s="42">
        <v>4.7280701754385968</v>
      </c>
      <c r="Y14" s="43">
        <f t="shared" si="4"/>
        <v>189.12280701754386</v>
      </c>
      <c r="Z14" s="80">
        <v>50</v>
      </c>
      <c r="AA14" s="45">
        <v>0</v>
      </c>
      <c r="AB14" s="46">
        <f t="shared" si="5"/>
        <v>0</v>
      </c>
      <c r="AC14" s="80">
        <v>75</v>
      </c>
      <c r="AD14" s="45">
        <v>0</v>
      </c>
      <c r="AE14" s="46">
        <f t="shared" si="6"/>
        <v>0</v>
      </c>
      <c r="AF14" s="158">
        <v>10</v>
      </c>
      <c r="AG14" s="158">
        <v>0</v>
      </c>
      <c r="AH14" s="159">
        <v>4.8241758241758239</v>
      </c>
      <c r="AI14" s="160">
        <f t="shared" si="7"/>
        <v>0</v>
      </c>
      <c r="AJ14" s="155">
        <v>50</v>
      </c>
      <c r="AK14" s="161">
        <v>0</v>
      </c>
      <c r="AL14" s="162">
        <f t="shared" si="8"/>
        <v>0</v>
      </c>
      <c r="AM14" s="152">
        <v>75</v>
      </c>
      <c r="AN14" s="161">
        <v>0</v>
      </c>
      <c r="AO14" s="160">
        <f t="shared" si="9"/>
        <v>0</v>
      </c>
      <c r="AP14" s="44">
        <v>150</v>
      </c>
      <c r="AQ14" s="41">
        <v>0</v>
      </c>
      <c r="AR14" s="82">
        <f t="shared" si="24"/>
        <v>0</v>
      </c>
      <c r="AS14" s="44">
        <v>150</v>
      </c>
      <c r="AT14" s="41">
        <v>0</v>
      </c>
      <c r="AU14" s="82">
        <f t="shared" si="25"/>
        <v>0</v>
      </c>
      <c r="AV14" s="152">
        <v>75</v>
      </c>
      <c r="AW14" s="161">
        <v>1</v>
      </c>
      <c r="AX14" s="160">
        <f t="shared" si="10"/>
        <v>75</v>
      </c>
      <c r="AY14" s="155">
        <v>100</v>
      </c>
      <c r="AZ14" s="161">
        <v>0</v>
      </c>
      <c r="BA14" s="162">
        <f t="shared" si="11"/>
        <v>0</v>
      </c>
      <c r="BB14" s="155">
        <v>300</v>
      </c>
      <c r="BC14" s="161">
        <v>0</v>
      </c>
      <c r="BD14" s="162">
        <f t="shared" si="12"/>
        <v>0</v>
      </c>
      <c r="BE14" s="87">
        <v>150</v>
      </c>
      <c r="BF14" s="53">
        <v>0</v>
      </c>
      <c r="BG14" s="56">
        <f t="shared" si="13"/>
        <v>0</v>
      </c>
      <c r="BH14" s="173">
        <v>25</v>
      </c>
      <c r="BI14" s="174"/>
      <c r="BJ14" s="62">
        <f t="shared" si="14"/>
        <v>0</v>
      </c>
      <c r="BK14" s="87">
        <v>5</v>
      </c>
      <c r="BL14" s="53"/>
      <c r="BM14" s="56">
        <f t="shared" si="15"/>
        <v>0</v>
      </c>
      <c r="BN14" s="177">
        <v>15</v>
      </c>
      <c r="BO14" s="53"/>
      <c r="BP14" s="54">
        <f t="shared" si="16"/>
        <v>0</v>
      </c>
      <c r="BQ14" s="55">
        <v>25</v>
      </c>
      <c r="BR14" s="177"/>
      <c r="BS14" s="56">
        <f t="shared" si="17"/>
        <v>0</v>
      </c>
      <c r="BT14" s="20">
        <v>200</v>
      </c>
      <c r="BU14" s="6"/>
      <c r="BV14" s="22">
        <f t="shared" si="18"/>
        <v>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/>
      <c r="CE14" s="56">
        <f t="shared" si="21"/>
        <v>0</v>
      </c>
      <c r="CF14" s="9">
        <v>100</v>
      </c>
      <c r="CG14" s="130">
        <v>4</v>
      </c>
      <c r="CH14" s="83">
        <v>0</v>
      </c>
      <c r="CI14" s="62">
        <f t="shared" si="27"/>
        <v>0</v>
      </c>
      <c r="CJ14" s="55">
        <v>100</v>
      </c>
      <c r="CK14" s="177">
        <v>4</v>
      </c>
      <c r="CL14" s="85">
        <v>6</v>
      </c>
      <c r="CM14" s="56">
        <f t="shared" si="28"/>
        <v>150</v>
      </c>
      <c r="CN14" s="180">
        <v>200</v>
      </c>
      <c r="CO14" s="180">
        <v>350</v>
      </c>
      <c r="CP14" s="180">
        <v>0</v>
      </c>
      <c r="CQ14" s="223">
        <v>100</v>
      </c>
      <c r="CR14" s="201">
        <f t="shared" si="26"/>
        <v>1164.1228070175439</v>
      </c>
      <c r="CS14" s="30"/>
    </row>
    <row r="15" spans="1:97" ht="20" x14ac:dyDescent="0.2">
      <c r="A15" s="137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>
        <v>13</v>
      </c>
      <c r="N15" s="32">
        <v>2.0355329949238579</v>
      </c>
      <c r="O15" s="14">
        <f t="shared" si="1"/>
        <v>264.61928934010155</v>
      </c>
      <c r="P15" s="71">
        <v>50</v>
      </c>
      <c r="Q15" s="7">
        <v>7</v>
      </c>
      <c r="R15" s="27">
        <f t="shared" si="2"/>
        <v>350</v>
      </c>
      <c r="S15" s="74">
        <v>75</v>
      </c>
      <c r="T15" s="8">
        <v>6</v>
      </c>
      <c r="U15" s="17">
        <f t="shared" si="3"/>
        <v>450</v>
      </c>
      <c r="V15" s="41">
        <v>10</v>
      </c>
      <c r="W15" s="41">
        <v>13</v>
      </c>
      <c r="X15" s="42">
        <v>1.380281690140845</v>
      </c>
      <c r="Y15" s="43">
        <f t="shared" si="4"/>
        <v>179.43661971830986</v>
      </c>
      <c r="Z15" s="80">
        <v>50</v>
      </c>
      <c r="AA15" s="45">
        <v>6</v>
      </c>
      <c r="AB15" s="46">
        <f t="shared" si="5"/>
        <v>300</v>
      </c>
      <c r="AC15" s="80">
        <v>75</v>
      </c>
      <c r="AD15" s="45">
        <v>2</v>
      </c>
      <c r="AE15" s="46">
        <f t="shared" si="6"/>
        <v>150</v>
      </c>
      <c r="AF15" s="158">
        <v>10</v>
      </c>
      <c r="AG15" s="158">
        <v>2</v>
      </c>
      <c r="AH15" s="159">
        <v>1.4271781534460337</v>
      </c>
      <c r="AI15" s="160">
        <f t="shared" si="7"/>
        <v>28.543563068920676</v>
      </c>
      <c r="AJ15" s="155">
        <v>50</v>
      </c>
      <c r="AK15" s="161">
        <v>2</v>
      </c>
      <c r="AL15" s="162">
        <f t="shared" si="8"/>
        <v>100</v>
      </c>
      <c r="AM15" s="152">
        <v>75</v>
      </c>
      <c r="AN15" s="161">
        <v>2</v>
      </c>
      <c r="AO15" s="160">
        <f t="shared" si="9"/>
        <v>150</v>
      </c>
      <c r="AP15" s="44">
        <v>150</v>
      </c>
      <c r="AQ15" s="41">
        <v>2</v>
      </c>
      <c r="AR15" s="82">
        <f t="shared" si="24"/>
        <v>300</v>
      </c>
      <c r="AS15" s="44">
        <v>150</v>
      </c>
      <c r="AT15" s="41">
        <v>2</v>
      </c>
      <c r="AU15" s="82">
        <f t="shared" si="25"/>
        <v>300</v>
      </c>
      <c r="AV15" s="152">
        <v>75</v>
      </c>
      <c r="AW15" s="161">
        <v>3</v>
      </c>
      <c r="AX15" s="160">
        <f t="shared" si="10"/>
        <v>225</v>
      </c>
      <c r="AY15" s="155">
        <v>100</v>
      </c>
      <c r="AZ15" s="161">
        <v>3</v>
      </c>
      <c r="BA15" s="162">
        <f t="shared" si="11"/>
        <v>300</v>
      </c>
      <c r="BB15" s="155">
        <v>300</v>
      </c>
      <c r="BC15" s="161">
        <v>1</v>
      </c>
      <c r="BD15" s="162">
        <f t="shared" si="12"/>
        <v>300</v>
      </c>
      <c r="BE15" s="87">
        <v>150</v>
      </c>
      <c r="BF15" s="53">
        <v>6</v>
      </c>
      <c r="BG15" s="56">
        <f t="shared" si="13"/>
        <v>900</v>
      </c>
      <c r="BH15" s="173">
        <v>25</v>
      </c>
      <c r="BI15" s="174"/>
      <c r="BJ15" s="62">
        <f t="shared" si="14"/>
        <v>0</v>
      </c>
      <c r="BK15" s="87">
        <v>5</v>
      </c>
      <c r="BL15" s="53"/>
      <c r="BM15" s="56">
        <f t="shared" si="15"/>
        <v>0</v>
      </c>
      <c r="BN15" s="177">
        <v>15</v>
      </c>
      <c r="BO15" s="53"/>
      <c r="BP15" s="54">
        <f t="shared" si="16"/>
        <v>0</v>
      </c>
      <c r="BQ15" s="55">
        <v>25</v>
      </c>
      <c r="BR15" s="177"/>
      <c r="BS15" s="56">
        <f t="shared" si="17"/>
        <v>0</v>
      </c>
      <c r="BT15" s="20">
        <v>200</v>
      </c>
      <c r="BU15" s="6"/>
      <c r="BV15" s="22">
        <f t="shared" si="18"/>
        <v>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/>
      <c r="CE15" s="56">
        <f t="shared" si="21"/>
        <v>0</v>
      </c>
      <c r="CF15" s="9">
        <v>100</v>
      </c>
      <c r="CG15" s="130">
        <v>13</v>
      </c>
      <c r="CH15" s="83">
        <v>0</v>
      </c>
      <c r="CI15" s="62">
        <f t="shared" si="27"/>
        <v>0</v>
      </c>
      <c r="CJ15" s="55">
        <v>100</v>
      </c>
      <c r="CK15" s="177">
        <v>13</v>
      </c>
      <c r="CL15" s="85">
        <v>20</v>
      </c>
      <c r="CM15" s="56">
        <f t="shared" si="28"/>
        <v>153.84615384615387</v>
      </c>
      <c r="CN15" s="180">
        <v>0</v>
      </c>
      <c r="CO15" s="180">
        <v>300</v>
      </c>
      <c r="CP15" s="180">
        <v>500</v>
      </c>
      <c r="CQ15" s="223">
        <v>510.25641025641022</v>
      </c>
      <c r="CR15" s="201">
        <f t="shared" si="26"/>
        <v>6091.7020362298972</v>
      </c>
      <c r="CS15" s="30"/>
    </row>
    <row r="16" spans="1:97" ht="20" x14ac:dyDescent="0.2">
      <c r="A16" s="137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>
        <v>0</v>
      </c>
      <c r="N16" s="32">
        <v>2.0599315068493151</v>
      </c>
      <c r="O16" s="14">
        <f t="shared" si="1"/>
        <v>0</v>
      </c>
      <c r="P16" s="71">
        <v>50</v>
      </c>
      <c r="Q16" s="7">
        <v>0</v>
      </c>
      <c r="R16" s="27">
        <f t="shared" si="2"/>
        <v>0</v>
      </c>
      <c r="S16" s="74">
        <v>75</v>
      </c>
      <c r="T16" s="8">
        <v>0</v>
      </c>
      <c r="U16" s="17">
        <f t="shared" si="3"/>
        <v>0</v>
      </c>
      <c r="V16" s="41">
        <v>10</v>
      </c>
      <c r="W16" s="41">
        <v>1</v>
      </c>
      <c r="X16" s="42">
        <v>1.5806451612903225</v>
      </c>
      <c r="Y16" s="43">
        <f t="shared" si="4"/>
        <v>15.806451612903224</v>
      </c>
      <c r="Z16" s="80">
        <v>50</v>
      </c>
      <c r="AA16" s="45">
        <v>0</v>
      </c>
      <c r="AB16" s="46">
        <f t="shared" si="5"/>
        <v>0</v>
      </c>
      <c r="AC16" s="80">
        <v>75</v>
      </c>
      <c r="AD16" s="45">
        <v>0</v>
      </c>
      <c r="AE16" s="46">
        <f t="shared" si="6"/>
        <v>0</v>
      </c>
      <c r="AF16" s="158">
        <v>10</v>
      </c>
      <c r="AG16" s="158">
        <v>0</v>
      </c>
      <c r="AH16" s="159">
        <v>1.564504632929437</v>
      </c>
      <c r="AI16" s="160">
        <f t="shared" si="7"/>
        <v>0</v>
      </c>
      <c r="AJ16" s="155">
        <v>50</v>
      </c>
      <c r="AK16" s="161">
        <v>0</v>
      </c>
      <c r="AL16" s="162">
        <f t="shared" si="8"/>
        <v>0</v>
      </c>
      <c r="AM16" s="152">
        <v>75</v>
      </c>
      <c r="AN16" s="161">
        <v>0</v>
      </c>
      <c r="AO16" s="160">
        <f t="shared" si="9"/>
        <v>0</v>
      </c>
      <c r="AP16" s="44">
        <v>150</v>
      </c>
      <c r="AQ16" s="41">
        <v>0</v>
      </c>
      <c r="AR16" s="82">
        <f t="shared" si="24"/>
        <v>0</v>
      </c>
      <c r="AS16" s="44">
        <v>150</v>
      </c>
      <c r="AT16" s="41">
        <v>0</v>
      </c>
      <c r="AU16" s="82">
        <f t="shared" si="25"/>
        <v>0</v>
      </c>
      <c r="AV16" s="152">
        <v>75</v>
      </c>
      <c r="AW16" s="161">
        <v>0</v>
      </c>
      <c r="AX16" s="160">
        <f t="shared" si="10"/>
        <v>0</v>
      </c>
      <c r="AY16" s="155">
        <v>100</v>
      </c>
      <c r="AZ16" s="161">
        <v>0</v>
      </c>
      <c r="BA16" s="162">
        <f t="shared" si="11"/>
        <v>0</v>
      </c>
      <c r="BB16" s="155">
        <v>300</v>
      </c>
      <c r="BC16" s="161">
        <v>0</v>
      </c>
      <c r="BD16" s="162">
        <f t="shared" si="12"/>
        <v>0</v>
      </c>
      <c r="BE16" s="87">
        <v>150</v>
      </c>
      <c r="BF16" s="53">
        <v>0</v>
      </c>
      <c r="BG16" s="56">
        <f t="shared" si="13"/>
        <v>0</v>
      </c>
      <c r="BH16" s="173">
        <v>25</v>
      </c>
      <c r="BI16" s="174"/>
      <c r="BJ16" s="62">
        <f t="shared" si="14"/>
        <v>0</v>
      </c>
      <c r="BK16" s="87">
        <v>5</v>
      </c>
      <c r="BL16" s="53"/>
      <c r="BM16" s="56">
        <f t="shared" si="15"/>
        <v>0</v>
      </c>
      <c r="BN16" s="177">
        <v>15</v>
      </c>
      <c r="BO16" s="53"/>
      <c r="BP16" s="54">
        <f t="shared" si="16"/>
        <v>0</v>
      </c>
      <c r="BQ16" s="55">
        <v>25</v>
      </c>
      <c r="BR16" s="177"/>
      <c r="BS16" s="56">
        <f t="shared" si="17"/>
        <v>0</v>
      </c>
      <c r="BT16" s="20">
        <v>200</v>
      </c>
      <c r="BU16" s="6"/>
      <c r="BV16" s="22">
        <f t="shared" si="18"/>
        <v>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/>
      <c r="CE16" s="56">
        <f t="shared" si="21"/>
        <v>0</v>
      </c>
      <c r="CF16" s="9">
        <v>100</v>
      </c>
      <c r="CG16" s="130">
        <v>13</v>
      </c>
      <c r="CH16" s="83">
        <v>0</v>
      </c>
      <c r="CI16" s="62">
        <f t="shared" si="27"/>
        <v>0</v>
      </c>
      <c r="CJ16" s="55">
        <v>100</v>
      </c>
      <c r="CK16" s="177">
        <v>13</v>
      </c>
      <c r="CL16" s="85">
        <v>19</v>
      </c>
      <c r="CM16" s="56">
        <f t="shared" si="28"/>
        <v>146.15384615384613</v>
      </c>
      <c r="CN16" s="180">
        <v>0</v>
      </c>
      <c r="CO16" s="180">
        <v>0</v>
      </c>
      <c r="CP16" s="180">
        <v>0</v>
      </c>
      <c r="CQ16" s="223">
        <v>0</v>
      </c>
      <c r="CR16" s="201">
        <f t="shared" si="26"/>
        <v>211.96029776674936</v>
      </c>
      <c r="CS16" s="30"/>
    </row>
    <row r="17" spans="1:97" ht="20" x14ac:dyDescent="0.2">
      <c r="A17" s="137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>
        <v>0</v>
      </c>
      <c r="N17" s="32">
        <v>8.9776119402985071</v>
      </c>
      <c r="O17" s="14">
        <f t="shared" si="1"/>
        <v>0</v>
      </c>
      <c r="P17" s="71">
        <v>50</v>
      </c>
      <c r="Q17" s="7">
        <v>0</v>
      </c>
      <c r="R17" s="27">
        <f t="shared" si="2"/>
        <v>0</v>
      </c>
      <c r="S17" s="74">
        <v>75</v>
      </c>
      <c r="T17" s="8">
        <v>0</v>
      </c>
      <c r="U17" s="17">
        <f t="shared" si="3"/>
        <v>0</v>
      </c>
      <c r="V17" s="41">
        <v>10</v>
      </c>
      <c r="W17" s="41">
        <v>0</v>
      </c>
      <c r="X17" s="42">
        <v>6.6134969325153374</v>
      </c>
      <c r="Y17" s="43">
        <f t="shared" si="4"/>
        <v>0</v>
      </c>
      <c r="Z17" s="80">
        <v>50</v>
      </c>
      <c r="AA17" s="45">
        <v>0</v>
      </c>
      <c r="AB17" s="46">
        <f t="shared" si="5"/>
        <v>0</v>
      </c>
      <c r="AC17" s="80">
        <v>75</v>
      </c>
      <c r="AD17" s="45">
        <v>0</v>
      </c>
      <c r="AE17" s="46">
        <f t="shared" si="6"/>
        <v>0</v>
      </c>
      <c r="AF17" s="158">
        <v>10</v>
      </c>
      <c r="AG17" s="158">
        <v>0</v>
      </c>
      <c r="AH17" s="159">
        <v>7.1035598705501615</v>
      </c>
      <c r="AI17" s="160">
        <f t="shared" si="7"/>
        <v>0</v>
      </c>
      <c r="AJ17" s="155">
        <v>50</v>
      </c>
      <c r="AK17" s="161">
        <v>0</v>
      </c>
      <c r="AL17" s="162">
        <f t="shared" si="8"/>
        <v>0</v>
      </c>
      <c r="AM17" s="152">
        <v>75</v>
      </c>
      <c r="AN17" s="161">
        <v>0</v>
      </c>
      <c r="AO17" s="160">
        <f t="shared" si="9"/>
        <v>0</v>
      </c>
      <c r="AP17" s="44">
        <v>150</v>
      </c>
      <c r="AQ17" s="41">
        <v>0</v>
      </c>
      <c r="AR17" s="82">
        <f t="shared" si="24"/>
        <v>0</v>
      </c>
      <c r="AS17" s="44">
        <v>150</v>
      </c>
      <c r="AT17" s="41">
        <v>1</v>
      </c>
      <c r="AU17" s="82">
        <f t="shared" si="25"/>
        <v>150</v>
      </c>
      <c r="AV17" s="152">
        <v>75</v>
      </c>
      <c r="AW17" s="161">
        <v>1</v>
      </c>
      <c r="AX17" s="160">
        <f t="shared" si="10"/>
        <v>75</v>
      </c>
      <c r="AY17" s="155">
        <v>100</v>
      </c>
      <c r="AZ17" s="161">
        <v>0</v>
      </c>
      <c r="BA17" s="162">
        <f t="shared" si="11"/>
        <v>0</v>
      </c>
      <c r="BB17" s="155">
        <v>300</v>
      </c>
      <c r="BC17" s="161">
        <v>0</v>
      </c>
      <c r="BD17" s="162">
        <f t="shared" si="12"/>
        <v>0</v>
      </c>
      <c r="BE17" s="87">
        <v>150</v>
      </c>
      <c r="BF17" s="53">
        <v>0</v>
      </c>
      <c r="BG17" s="56">
        <f t="shared" si="13"/>
        <v>0</v>
      </c>
      <c r="BH17" s="173">
        <v>25</v>
      </c>
      <c r="BI17" s="174"/>
      <c r="BJ17" s="62">
        <f t="shared" si="14"/>
        <v>0</v>
      </c>
      <c r="BK17" s="87">
        <v>5</v>
      </c>
      <c r="BL17" s="53"/>
      <c r="BM17" s="56">
        <f t="shared" si="15"/>
        <v>0</v>
      </c>
      <c r="BN17" s="177">
        <v>15</v>
      </c>
      <c r="BO17" s="53"/>
      <c r="BP17" s="54">
        <f t="shared" si="16"/>
        <v>0</v>
      </c>
      <c r="BQ17" s="55">
        <v>25</v>
      </c>
      <c r="BR17" s="177"/>
      <c r="BS17" s="56">
        <f t="shared" si="17"/>
        <v>0</v>
      </c>
      <c r="BT17" s="20">
        <v>200</v>
      </c>
      <c r="BU17" s="6"/>
      <c r="BV17" s="22">
        <f t="shared" si="18"/>
        <v>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/>
      <c r="CE17" s="56">
        <f t="shared" si="21"/>
        <v>0</v>
      </c>
      <c r="CF17" s="9">
        <v>100</v>
      </c>
      <c r="CG17" s="130">
        <v>4</v>
      </c>
      <c r="CH17" s="83">
        <v>0</v>
      </c>
      <c r="CI17" s="62">
        <f t="shared" si="27"/>
        <v>0</v>
      </c>
      <c r="CJ17" s="55">
        <v>100</v>
      </c>
      <c r="CK17" s="177">
        <v>4</v>
      </c>
      <c r="CL17" s="85">
        <v>6</v>
      </c>
      <c r="CM17" s="56">
        <f t="shared" si="28"/>
        <v>150</v>
      </c>
      <c r="CN17" s="180">
        <v>300</v>
      </c>
      <c r="CO17" s="180">
        <v>250</v>
      </c>
      <c r="CP17" s="180">
        <v>0</v>
      </c>
      <c r="CQ17" s="223">
        <v>0</v>
      </c>
      <c r="CR17" s="201">
        <f t="shared" si="26"/>
        <v>955</v>
      </c>
      <c r="CS17" s="30"/>
    </row>
    <row r="18" spans="1:97" ht="20" x14ac:dyDescent="0.2">
      <c r="A18" s="137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>
        <v>9</v>
      </c>
      <c r="N18" s="32">
        <v>2.3179190751445087</v>
      </c>
      <c r="O18" s="14">
        <f t="shared" si="1"/>
        <v>208.61271676300578</v>
      </c>
      <c r="P18" s="71">
        <v>50</v>
      </c>
      <c r="Q18" s="7">
        <v>8</v>
      </c>
      <c r="R18" s="27">
        <f t="shared" si="2"/>
        <v>400</v>
      </c>
      <c r="S18" s="74">
        <v>75</v>
      </c>
      <c r="T18" s="8">
        <v>3</v>
      </c>
      <c r="U18" s="17">
        <f t="shared" si="3"/>
        <v>225</v>
      </c>
      <c r="V18" s="41">
        <v>10</v>
      </c>
      <c r="W18" s="41">
        <v>14</v>
      </c>
      <c r="X18" s="42">
        <v>1.6137724550898203</v>
      </c>
      <c r="Y18" s="43">
        <f t="shared" si="4"/>
        <v>225.92814371257484</v>
      </c>
      <c r="Z18" s="80">
        <v>50</v>
      </c>
      <c r="AA18" s="45">
        <v>8</v>
      </c>
      <c r="AB18" s="46">
        <f t="shared" si="5"/>
        <v>400</v>
      </c>
      <c r="AC18" s="80">
        <v>75</v>
      </c>
      <c r="AD18" s="45">
        <v>4</v>
      </c>
      <c r="AE18" s="46">
        <f t="shared" si="6"/>
        <v>300</v>
      </c>
      <c r="AF18" s="158">
        <v>10</v>
      </c>
      <c r="AG18" s="158">
        <v>1</v>
      </c>
      <c r="AH18" s="159">
        <v>1.7787682333873582</v>
      </c>
      <c r="AI18" s="160">
        <f t="shared" si="7"/>
        <v>17.787682333873583</v>
      </c>
      <c r="AJ18" s="155">
        <v>50</v>
      </c>
      <c r="AK18" s="161">
        <v>1</v>
      </c>
      <c r="AL18" s="162">
        <f t="shared" si="8"/>
        <v>50</v>
      </c>
      <c r="AM18" s="152">
        <v>75</v>
      </c>
      <c r="AN18" s="161">
        <v>0</v>
      </c>
      <c r="AO18" s="160">
        <f t="shared" si="9"/>
        <v>0</v>
      </c>
      <c r="AP18" s="44">
        <v>150</v>
      </c>
      <c r="AQ18" s="41">
        <v>0</v>
      </c>
      <c r="AR18" s="82">
        <f t="shared" si="24"/>
        <v>0</v>
      </c>
      <c r="AS18" s="44">
        <v>150</v>
      </c>
      <c r="AT18" s="41">
        <v>0</v>
      </c>
      <c r="AU18" s="82">
        <f t="shared" si="25"/>
        <v>0</v>
      </c>
      <c r="AV18" s="152">
        <v>75</v>
      </c>
      <c r="AW18" s="161">
        <v>0</v>
      </c>
      <c r="AX18" s="160">
        <f t="shared" si="10"/>
        <v>0</v>
      </c>
      <c r="AY18" s="155">
        <v>100</v>
      </c>
      <c r="AZ18" s="161">
        <v>0</v>
      </c>
      <c r="BA18" s="162">
        <f t="shared" si="11"/>
        <v>0</v>
      </c>
      <c r="BB18" s="155">
        <v>300</v>
      </c>
      <c r="BC18" s="161">
        <v>0</v>
      </c>
      <c r="BD18" s="162">
        <f t="shared" si="12"/>
        <v>0</v>
      </c>
      <c r="BE18" s="87">
        <v>150</v>
      </c>
      <c r="BF18" s="53">
        <v>2</v>
      </c>
      <c r="BG18" s="56">
        <f t="shared" si="13"/>
        <v>300</v>
      </c>
      <c r="BH18" s="173">
        <v>25</v>
      </c>
      <c r="BI18" s="174"/>
      <c r="BJ18" s="62">
        <f t="shared" si="14"/>
        <v>0</v>
      </c>
      <c r="BK18" s="87">
        <v>5</v>
      </c>
      <c r="BL18" s="53"/>
      <c r="BM18" s="56">
        <f t="shared" si="15"/>
        <v>0</v>
      </c>
      <c r="BN18" s="177">
        <v>15</v>
      </c>
      <c r="BO18" s="53"/>
      <c r="BP18" s="54">
        <f t="shared" si="16"/>
        <v>0</v>
      </c>
      <c r="BQ18" s="55">
        <v>25</v>
      </c>
      <c r="BR18" s="177"/>
      <c r="BS18" s="56">
        <f t="shared" si="17"/>
        <v>0</v>
      </c>
      <c r="BT18" s="20">
        <v>200</v>
      </c>
      <c r="BU18" s="6"/>
      <c r="BV18" s="22">
        <f t="shared" si="18"/>
        <v>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/>
      <c r="CE18" s="56">
        <f t="shared" si="21"/>
        <v>0</v>
      </c>
      <c r="CF18" s="9">
        <v>100</v>
      </c>
      <c r="CG18" s="130">
        <v>14</v>
      </c>
      <c r="CH18" s="83">
        <v>0</v>
      </c>
      <c r="CI18" s="62">
        <f t="shared" si="27"/>
        <v>0</v>
      </c>
      <c r="CJ18" s="55">
        <v>100</v>
      </c>
      <c r="CK18" s="177">
        <v>14</v>
      </c>
      <c r="CL18" s="85">
        <v>17</v>
      </c>
      <c r="CM18" s="56">
        <f t="shared" si="28"/>
        <v>121.42857142857142</v>
      </c>
      <c r="CN18" s="180">
        <v>0</v>
      </c>
      <c r="CO18" s="180">
        <v>0</v>
      </c>
      <c r="CP18" s="180">
        <v>0</v>
      </c>
      <c r="CQ18" s="223">
        <v>45.634920634920633</v>
      </c>
      <c r="CR18" s="201">
        <f t="shared" si="26"/>
        <v>2534.3920348729457</v>
      </c>
      <c r="CS18" s="30"/>
    </row>
    <row r="19" spans="1:97" ht="17" customHeight="1" x14ac:dyDescent="0.2">
      <c r="A19" s="137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>
        <v>5</v>
      </c>
      <c r="N19" s="32">
        <v>1.6991525423728813</v>
      </c>
      <c r="O19" s="14">
        <f t="shared" si="1"/>
        <v>84.957627118644069</v>
      </c>
      <c r="P19" s="71">
        <v>50</v>
      </c>
      <c r="Q19" s="7">
        <v>0</v>
      </c>
      <c r="R19" s="27">
        <f t="shared" si="2"/>
        <v>0</v>
      </c>
      <c r="S19" s="74">
        <v>75</v>
      </c>
      <c r="T19" s="8">
        <v>0</v>
      </c>
      <c r="U19" s="17">
        <f t="shared" si="3"/>
        <v>0</v>
      </c>
      <c r="V19" s="41">
        <v>10</v>
      </c>
      <c r="W19" s="41">
        <v>2</v>
      </c>
      <c r="X19" s="42">
        <v>1.1578947368421053</v>
      </c>
      <c r="Y19" s="43">
        <f t="shared" si="4"/>
        <v>23.157894736842106</v>
      </c>
      <c r="Z19" s="80">
        <v>50</v>
      </c>
      <c r="AA19" s="45">
        <v>0</v>
      </c>
      <c r="AB19" s="46">
        <f t="shared" si="5"/>
        <v>0</v>
      </c>
      <c r="AC19" s="80">
        <v>75</v>
      </c>
      <c r="AD19" s="45">
        <v>0</v>
      </c>
      <c r="AE19" s="46">
        <f t="shared" si="6"/>
        <v>0</v>
      </c>
      <c r="AF19" s="158">
        <v>10</v>
      </c>
      <c r="AG19" s="158">
        <v>0</v>
      </c>
      <c r="AH19" s="159">
        <v>1.3199037883343356</v>
      </c>
      <c r="AI19" s="160">
        <f t="shared" si="7"/>
        <v>0</v>
      </c>
      <c r="AJ19" s="155">
        <v>50</v>
      </c>
      <c r="AK19" s="161">
        <v>0</v>
      </c>
      <c r="AL19" s="162">
        <f t="shared" si="8"/>
        <v>0</v>
      </c>
      <c r="AM19" s="152">
        <v>75</v>
      </c>
      <c r="AN19" s="161">
        <v>0</v>
      </c>
      <c r="AO19" s="160">
        <f t="shared" si="9"/>
        <v>0</v>
      </c>
      <c r="AP19" s="44">
        <v>150</v>
      </c>
      <c r="AQ19" s="41">
        <v>0</v>
      </c>
      <c r="AR19" s="82">
        <f t="shared" si="24"/>
        <v>0</v>
      </c>
      <c r="AS19" s="44">
        <v>150</v>
      </c>
      <c r="AT19" s="41">
        <v>0</v>
      </c>
      <c r="AU19" s="82">
        <f t="shared" si="25"/>
        <v>0</v>
      </c>
      <c r="AV19" s="152">
        <v>75</v>
      </c>
      <c r="AW19" s="161">
        <v>0</v>
      </c>
      <c r="AX19" s="160">
        <f t="shared" si="10"/>
        <v>0</v>
      </c>
      <c r="AY19" s="155">
        <v>100</v>
      </c>
      <c r="AZ19" s="161">
        <v>0</v>
      </c>
      <c r="BA19" s="162">
        <f t="shared" si="11"/>
        <v>0</v>
      </c>
      <c r="BB19" s="155">
        <v>300</v>
      </c>
      <c r="BC19" s="161">
        <v>0</v>
      </c>
      <c r="BD19" s="162">
        <f t="shared" si="12"/>
        <v>0</v>
      </c>
      <c r="BE19" s="87">
        <v>150</v>
      </c>
      <c r="BF19" s="53">
        <v>0</v>
      </c>
      <c r="BG19" s="56">
        <f t="shared" si="13"/>
        <v>0</v>
      </c>
      <c r="BH19" s="173">
        <v>25</v>
      </c>
      <c r="BI19" s="174"/>
      <c r="BJ19" s="62">
        <f t="shared" si="14"/>
        <v>0</v>
      </c>
      <c r="BK19" s="87">
        <v>5</v>
      </c>
      <c r="BL19" s="53"/>
      <c r="BM19" s="56">
        <f t="shared" si="15"/>
        <v>0</v>
      </c>
      <c r="BN19" s="177">
        <v>15</v>
      </c>
      <c r="BO19" s="53"/>
      <c r="BP19" s="54">
        <f t="shared" si="16"/>
        <v>0</v>
      </c>
      <c r="BQ19" s="55">
        <v>25</v>
      </c>
      <c r="BR19" s="177"/>
      <c r="BS19" s="56">
        <f t="shared" si="17"/>
        <v>0</v>
      </c>
      <c r="BT19" s="20">
        <v>200</v>
      </c>
      <c r="BU19" s="6"/>
      <c r="BV19" s="22">
        <f t="shared" si="18"/>
        <v>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/>
      <c r="CE19" s="56">
        <f t="shared" si="21"/>
        <v>0</v>
      </c>
      <c r="CF19" s="9">
        <v>100</v>
      </c>
      <c r="CG19" s="130">
        <v>18</v>
      </c>
      <c r="CH19" s="83">
        <v>0</v>
      </c>
      <c r="CI19" s="62">
        <f t="shared" si="27"/>
        <v>0</v>
      </c>
      <c r="CJ19" s="55">
        <v>100</v>
      </c>
      <c r="CK19" s="177">
        <v>18</v>
      </c>
      <c r="CL19" s="85">
        <v>17</v>
      </c>
      <c r="CM19" s="56">
        <f t="shared" si="28"/>
        <v>94.444444444444443</v>
      </c>
      <c r="CN19" s="180">
        <v>0</v>
      </c>
      <c r="CO19" s="180">
        <v>0</v>
      </c>
      <c r="CP19" s="180">
        <v>0</v>
      </c>
      <c r="CQ19" s="223">
        <v>0</v>
      </c>
      <c r="CR19" s="201">
        <f t="shared" si="26"/>
        <v>292.55996629993064</v>
      </c>
      <c r="CS19" s="30"/>
    </row>
    <row r="20" spans="1:97" ht="20" x14ac:dyDescent="0.2">
      <c r="A20" s="137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>
        <v>3</v>
      </c>
      <c r="N20" s="32">
        <v>4.1626297577854672</v>
      </c>
      <c r="O20" s="14">
        <f t="shared" si="1"/>
        <v>124.87889273356402</v>
      </c>
      <c r="P20" s="71">
        <v>50</v>
      </c>
      <c r="Q20" s="7">
        <v>2</v>
      </c>
      <c r="R20" s="27">
        <f t="shared" si="2"/>
        <v>100</v>
      </c>
      <c r="S20" s="74">
        <v>75</v>
      </c>
      <c r="T20" s="8">
        <v>1</v>
      </c>
      <c r="U20" s="17">
        <f t="shared" si="3"/>
        <v>75</v>
      </c>
      <c r="V20" s="41">
        <v>10</v>
      </c>
      <c r="W20" s="41">
        <v>9</v>
      </c>
      <c r="X20" s="42">
        <v>2.1646586345381524</v>
      </c>
      <c r="Y20" s="43">
        <f t="shared" si="4"/>
        <v>194.81927710843374</v>
      </c>
      <c r="Z20" s="80">
        <v>50</v>
      </c>
      <c r="AA20" s="45">
        <v>4</v>
      </c>
      <c r="AB20" s="46">
        <f t="shared" si="5"/>
        <v>200</v>
      </c>
      <c r="AC20" s="80">
        <v>75</v>
      </c>
      <c r="AD20" s="45">
        <v>2</v>
      </c>
      <c r="AE20" s="46">
        <f t="shared" si="6"/>
        <v>150</v>
      </c>
      <c r="AF20" s="158">
        <v>10</v>
      </c>
      <c r="AG20" s="158">
        <v>0</v>
      </c>
      <c r="AH20" s="159">
        <v>2.6255980861244019</v>
      </c>
      <c r="AI20" s="160">
        <f t="shared" si="7"/>
        <v>0</v>
      </c>
      <c r="AJ20" s="155">
        <v>50</v>
      </c>
      <c r="AK20" s="161">
        <v>0</v>
      </c>
      <c r="AL20" s="162">
        <f t="shared" si="8"/>
        <v>0</v>
      </c>
      <c r="AM20" s="152">
        <v>75</v>
      </c>
      <c r="AN20" s="161">
        <v>0</v>
      </c>
      <c r="AO20" s="160">
        <f t="shared" si="9"/>
        <v>0</v>
      </c>
      <c r="AP20" s="44">
        <v>150</v>
      </c>
      <c r="AQ20" s="41">
        <v>1</v>
      </c>
      <c r="AR20" s="82">
        <f t="shared" si="24"/>
        <v>150</v>
      </c>
      <c r="AS20" s="44">
        <v>150</v>
      </c>
      <c r="AT20" s="41">
        <v>0</v>
      </c>
      <c r="AU20" s="82">
        <f t="shared" si="25"/>
        <v>0</v>
      </c>
      <c r="AV20" s="152">
        <v>75</v>
      </c>
      <c r="AW20" s="161">
        <v>2</v>
      </c>
      <c r="AX20" s="160">
        <f t="shared" si="10"/>
        <v>150</v>
      </c>
      <c r="AY20" s="155">
        <v>100</v>
      </c>
      <c r="AZ20" s="161">
        <v>2</v>
      </c>
      <c r="BA20" s="162">
        <f t="shared" si="11"/>
        <v>200</v>
      </c>
      <c r="BB20" s="155">
        <v>300</v>
      </c>
      <c r="BC20" s="161">
        <v>0</v>
      </c>
      <c r="BD20" s="162">
        <f t="shared" si="12"/>
        <v>0</v>
      </c>
      <c r="BE20" s="87">
        <v>150</v>
      </c>
      <c r="BF20" s="53">
        <v>3</v>
      </c>
      <c r="BG20" s="56">
        <f t="shared" si="13"/>
        <v>450</v>
      </c>
      <c r="BH20" s="173">
        <v>25</v>
      </c>
      <c r="BI20" s="174"/>
      <c r="BJ20" s="62">
        <f t="shared" si="14"/>
        <v>0</v>
      </c>
      <c r="BK20" s="87">
        <v>5</v>
      </c>
      <c r="BL20" s="53"/>
      <c r="BM20" s="56">
        <f t="shared" si="15"/>
        <v>0</v>
      </c>
      <c r="BN20" s="177">
        <v>15</v>
      </c>
      <c r="BO20" s="53"/>
      <c r="BP20" s="54">
        <f t="shared" si="16"/>
        <v>0</v>
      </c>
      <c r="BQ20" s="55">
        <v>25</v>
      </c>
      <c r="BR20" s="177"/>
      <c r="BS20" s="56">
        <f t="shared" si="17"/>
        <v>0</v>
      </c>
      <c r="BT20" s="20">
        <v>200</v>
      </c>
      <c r="BU20" s="6"/>
      <c r="BV20" s="22">
        <f t="shared" si="18"/>
        <v>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/>
      <c r="CE20" s="56">
        <f t="shared" si="21"/>
        <v>0</v>
      </c>
      <c r="CF20" s="9">
        <v>100</v>
      </c>
      <c r="CG20" s="130">
        <v>6</v>
      </c>
      <c r="CH20" s="83">
        <v>0</v>
      </c>
      <c r="CI20" s="62">
        <f t="shared" si="27"/>
        <v>0</v>
      </c>
      <c r="CJ20" s="55">
        <v>100</v>
      </c>
      <c r="CK20" s="177">
        <v>6</v>
      </c>
      <c r="CL20" s="85">
        <v>12</v>
      </c>
      <c r="CM20" s="56">
        <f t="shared" si="28"/>
        <v>200</v>
      </c>
      <c r="CN20" s="180">
        <v>0</v>
      </c>
      <c r="CO20" s="180">
        <v>0</v>
      </c>
      <c r="CP20" s="180">
        <v>0</v>
      </c>
      <c r="CQ20" s="223">
        <v>405.5555555555556</v>
      </c>
      <c r="CR20" s="201">
        <f t="shared" si="26"/>
        <v>2520.2537253975534</v>
      </c>
      <c r="CS20" s="30"/>
    </row>
    <row r="21" spans="1:97" ht="18" customHeight="1" x14ac:dyDescent="0.2">
      <c r="A21" s="137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>
        <v>9</v>
      </c>
      <c r="N21" s="32">
        <v>3.0226130653266332</v>
      </c>
      <c r="O21" s="14">
        <f t="shared" si="1"/>
        <v>272.035175879397</v>
      </c>
      <c r="P21" s="71">
        <v>50</v>
      </c>
      <c r="Q21" s="7">
        <v>5</v>
      </c>
      <c r="R21" s="27">
        <f t="shared" si="2"/>
        <v>250</v>
      </c>
      <c r="S21" s="74">
        <v>75</v>
      </c>
      <c r="T21" s="8">
        <v>3</v>
      </c>
      <c r="U21" s="17">
        <f t="shared" si="3"/>
        <v>225</v>
      </c>
      <c r="V21" s="41">
        <v>10</v>
      </c>
      <c r="W21" s="41">
        <v>14</v>
      </c>
      <c r="X21" s="42">
        <v>2.6292682926829269</v>
      </c>
      <c r="Y21" s="43">
        <f t="shared" si="4"/>
        <v>368.09756097560978</v>
      </c>
      <c r="Z21" s="80">
        <v>50</v>
      </c>
      <c r="AA21" s="45">
        <v>0</v>
      </c>
      <c r="AB21" s="46">
        <f t="shared" si="5"/>
        <v>0</v>
      </c>
      <c r="AC21" s="80">
        <v>75</v>
      </c>
      <c r="AD21" s="45">
        <v>0</v>
      </c>
      <c r="AE21" s="46">
        <f t="shared" si="6"/>
        <v>0</v>
      </c>
      <c r="AF21" s="158">
        <v>10</v>
      </c>
      <c r="AG21" s="158">
        <v>1</v>
      </c>
      <c r="AH21" s="159">
        <v>2.3056722689075628</v>
      </c>
      <c r="AI21" s="160">
        <f t="shared" si="7"/>
        <v>23.056722689075627</v>
      </c>
      <c r="AJ21" s="155">
        <v>50</v>
      </c>
      <c r="AK21" s="161">
        <v>1</v>
      </c>
      <c r="AL21" s="162">
        <f t="shared" si="8"/>
        <v>50</v>
      </c>
      <c r="AM21" s="152">
        <v>75</v>
      </c>
      <c r="AN21" s="161">
        <v>1</v>
      </c>
      <c r="AO21" s="160">
        <f t="shared" si="9"/>
        <v>75</v>
      </c>
      <c r="AP21" s="44">
        <v>150</v>
      </c>
      <c r="AQ21" s="41">
        <v>0</v>
      </c>
      <c r="AR21" s="82">
        <f t="shared" si="24"/>
        <v>0</v>
      </c>
      <c r="AS21" s="44">
        <v>150</v>
      </c>
      <c r="AT21" s="41">
        <v>1</v>
      </c>
      <c r="AU21" s="82">
        <f t="shared" si="25"/>
        <v>150</v>
      </c>
      <c r="AV21" s="152">
        <v>75</v>
      </c>
      <c r="AW21" s="161">
        <v>2</v>
      </c>
      <c r="AX21" s="160">
        <f t="shared" si="10"/>
        <v>150</v>
      </c>
      <c r="AY21" s="155">
        <v>100</v>
      </c>
      <c r="AZ21" s="161">
        <v>1</v>
      </c>
      <c r="BA21" s="162">
        <f t="shared" si="11"/>
        <v>100</v>
      </c>
      <c r="BB21" s="155">
        <v>300</v>
      </c>
      <c r="BC21" s="161">
        <v>1</v>
      </c>
      <c r="BD21" s="162">
        <f t="shared" si="12"/>
        <v>300</v>
      </c>
      <c r="BE21" s="87">
        <v>150</v>
      </c>
      <c r="BF21" s="53">
        <v>0</v>
      </c>
      <c r="BG21" s="56">
        <f t="shared" si="13"/>
        <v>0</v>
      </c>
      <c r="BH21" s="173">
        <v>25</v>
      </c>
      <c r="BI21" s="174"/>
      <c r="BJ21" s="62">
        <f t="shared" si="14"/>
        <v>0</v>
      </c>
      <c r="BK21" s="87">
        <v>5</v>
      </c>
      <c r="BL21" s="53"/>
      <c r="BM21" s="56">
        <f t="shared" si="15"/>
        <v>0</v>
      </c>
      <c r="BN21" s="177">
        <v>15</v>
      </c>
      <c r="BO21" s="53"/>
      <c r="BP21" s="54">
        <f t="shared" si="16"/>
        <v>0</v>
      </c>
      <c r="BQ21" s="55">
        <v>25</v>
      </c>
      <c r="BR21" s="177"/>
      <c r="BS21" s="56">
        <f t="shared" si="17"/>
        <v>0</v>
      </c>
      <c r="BT21" s="20">
        <v>200</v>
      </c>
      <c r="BU21" s="6"/>
      <c r="BV21" s="22">
        <f t="shared" si="18"/>
        <v>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/>
      <c r="CE21" s="56">
        <f t="shared" si="21"/>
        <v>0</v>
      </c>
      <c r="CF21" s="9">
        <v>100</v>
      </c>
      <c r="CG21" s="130">
        <v>9</v>
      </c>
      <c r="CH21" s="83">
        <v>0</v>
      </c>
      <c r="CI21" s="62">
        <f t="shared" si="27"/>
        <v>0</v>
      </c>
      <c r="CJ21" s="55">
        <v>100</v>
      </c>
      <c r="CK21" s="177">
        <v>9</v>
      </c>
      <c r="CL21" s="85">
        <v>17</v>
      </c>
      <c r="CM21" s="56">
        <f t="shared" si="28"/>
        <v>188.88888888888889</v>
      </c>
      <c r="CN21" s="180">
        <v>0</v>
      </c>
      <c r="CO21" s="180">
        <v>0</v>
      </c>
      <c r="CP21" s="180">
        <v>0</v>
      </c>
      <c r="CQ21" s="223">
        <v>125</v>
      </c>
      <c r="CR21" s="201">
        <f t="shared" si="26"/>
        <v>2377.0783484329713</v>
      </c>
      <c r="CS21" s="30"/>
    </row>
    <row r="22" spans="1:97" ht="20" x14ac:dyDescent="0.2">
      <c r="A22" s="137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>
        <v>6</v>
      </c>
      <c r="N22" s="32">
        <v>5.8398058252427187</v>
      </c>
      <c r="O22" s="14">
        <f t="shared" si="1"/>
        <v>350.38834951456317</v>
      </c>
      <c r="P22" s="71">
        <v>50</v>
      </c>
      <c r="Q22" s="7">
        <v>3</v>
      </c>
      <c r="R22" s="27">
        <f t="shared" si="2"/>
        <v>150</v>
      </c>
      <c r="S22" s="74">
        <v>75</v>
      </c>
      <c r="T22" s="8">
        <v>2</v>
      </c>
      <c r="U22" s="17">
        <f t="shared" si="3"/>
        <v>150</v>
      </c>
      <c r="V22" s="41">
        <v>10</v>
      </c>
      <c r="W22" s="41">
        <v>10</v>
      </c>
      <c r="X22" s="42">
        <v>3.5695364238410594</v>
      </c>
      <c r="Y22" s="43">
        <f t="shared" si="4"/>
        <v>356.95364238410593</v>
      </c>
      <c r="Z22" s="80">
        <v>50</v>
      </c>
      <c r="AA22" s="45">
        <v>1</v>
      </c>
      <c r="AB22" s="46">
        <f t="shared" si="5"/>
        <v>50</v>
      </c>
      <c r="AC22" s="80">
        <v>75</v>
      </c>
      <c r="AD22" s="45">
        <v>1</v>
      </c>
      <c r="AE22" s="46">
        <f t="shared" si="6"/>
        <v>75</v>
      </c>
      <c r="AF22" s="158">
        <v>10</v>
      </c>
      <c r="AG22" s="158">
        <v>2</v>
      </c>
      <c r="AH22" s="159">
        <v>3.9981785063752278</v>
      </c>
      <c r="AI22" s="160">
        <f t="shared" si="7"/>
        <v>79.963570127504553</v>
      </c>
      <c r="AJ22" s="155">
        <v>50</v>
      </c>
      <c r="AK22" s="161">
        <v>2</v>
      </c>
      <c r="AL22" s="162">
        <f t="shared" si="8"/>
        <v>100</v>
      </c>
      <c r="AM22" s="152">
        <v>75</v>
      </c>
      <c r="AN22" s="161">
        <v>1</v>
      </c>
      <c r="AO22" s="160">
        <f t="shared" si="9"/>
        <v>75</v>
      </c>
      <c r="AP22" s="44">
        <v>150</v>
      </c>
      <c r="AQ22" s="41">
        <v>0</v>
      </c>
      <c r="AR22" s="82">
        <f t="shared" si="24"/>
        <v>0</v>
      </c>
      <c r="AS22" s="44">
        <v>150</v>
      </c>
      <c r="AT22" s="41">
        <v>2</v>
      </c>
      <c r="AU22" s="82">
        <f t="shared" si="25"/>
        <v>300</v>
      </c>
      <c r="AV22" s="152">
        <v>75</v>
      </c>
      <c r="AW22" s="161">
        <v>2</v>
      </c>
      <c r="AX22" s="160">
        <f t="shared" si="10"/>
        <v>150</v>
      </c>
      <c r="AY22" s="155">
        <v>100</v>
      </c>
      <c r="AZ22" s="161">
        <v>2</v>
      </c>
      <c r="BA22" s="162">
        <f t="shared" si="11"/>
        <v>200</v>
      </c>
      <c r="BB22" s="155">
        <v>300</v>
      </c>
      <c r="BC22" s="161">
        <v>0</v>
      </c>
      <c r="BD22" s="162">
        <f t="shared" si="12"/>
        <v>0</v>
      </c>
      <c r="BE22" s="87">
        <v>150</v>
      </c>
      <c r="BF22" s="53">
        <v>2</v>
      </c>
      <c r="BG22" s="56">
        <f t="shared" si="13"/>
        <v>300</v>
      </c>
      <c r="BH22" s="173">
        <v>25</v>
      </c>
      <c r="BI22" s="174"/>
      <c r="BJ22" s="62">
        <f t="shared" si="14"/>
        <v>0</v>
      </c>
      <c r="BK22" s="87">
        <v>5</v>
      </c>
      <c r="BL22" s="53"/>
      <c r="BM22" s="56">
        <f t="shared" si="15"/>
        <v>0</v>
      </c>
      <c r="BN22" s="177">
        <v>15</v>
      </c>
      <c r="BO22" s="53"/>
      <c r="BP22" s="54">
        <f t="shared" si="16"/>
        <v>0</v>
      </c>
      <c r="BQ22" s="55">
        <v>25</v>
      </c>
      <c r="BR22" s="177"/>
      <c r="BS22" s="56">
        <f t="shared" si="17"/>
        <v>0</v>
      </c>
      <c r="BT22" s="20">
        <v>200</v>
      </c>
      <c r="BU22" s="6"/>
      <c r="BV22" s="22">
        <f t="shared" si="18"/>
        <v>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/>
      <c r="CE22" s="56">
        <f t="shared" si="21"/>
        <v>0</v>
      </c>
      <c r="CF22" s="9">
        <v>100</v>
      </c>
      <c r="CG22" s="130">
        <v>5</v>
      </c>
      <c r="CH22" s="83">
        <v>0</v>
      </c>
      <c r="CI22" s="62">
        <f t="shared" si="27"/>
        <v>0</v>
      </c>
      <c r="CJ22" s="55">
        <v>100</v>
      </c>
      <c r="CK22" s="177">
        <v>5</v>
      </c>
      <c r="CL22" s="85">
        <v>11</v>
      </c>
      <c r="CM22" s="56">
        <f t="shared" si="28"/>
        <v>220.00000000000003</v>
      </c>
      <c r="CN22" s="180">
        <v>350</v>
      </c>
      <c r="CO22" s="180">
        <v>0</v>
      </c>
      <c r="CP22" s="180">
        <v>100</v>
      </c>
      <c r="CQ22" s="223">
        <v>266.66666666666663</v>
      </c>
      <c r="CR22" s="201">
        <f t="shared" si="26"/>
        <v>3473.9722286928404</v>
      </c>
      <c r="CS22" s="30"/>
    </row>
    <row r="23" spans="1:97" ht="19" customHeight="1" thickBot="1" x14ac:dyDescent="0.25">
      <c r="A23" s="138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>
        <v>4</v>
      </c>
      <c r="N23" s="33">
        <v>4.522556390977444</v>
      </c>
      <c r="O23" s="15">
        <f t="shared" si="1"/>
        <v>180.90225563909775</v>
      </c>
      <c r="P23" s="26">
        <v>50</v>
      </c>
      <c r="Q23" s="12">
        <v>0</v>
      </c>
      <c r="R23" s="28">
        <f t="shared" si="2"/>
        <v>0</v>
      </c>
      <c r="S23" s="18">
        <v>75</v>
      </c>
      <c r="T23" s="13">
        <v>0</v>
      </c>
      <c r="U23" s="19">
        <f t="shared" si="3"/>
        <v>0</v>
      </c>
      <c r="V23" s="47">
        <v>10</v>
      </c>
      <c r="W23" s="48">
        <v>6</v>
      </c>
      <c r="X23" s="49">
        <v>4.877828054298643</v>
      </c>
      <c r="Y23" s="50">
        <f t="shared" si="4"/>
        <v>292.66968325791856</v>
      </c>
      <c r="Z23" s="47">
        <v>50</v>
      </c>
      <c r="AA23" s="51">
        <v>0</v>
      </c>
      <c r="AB23" s="52">
        <f t="shared" si="5"/>
        <v>0</v>
      </c>
      <c r="AC23" s="47">
        <v>75</v>
      </c>
      <c r="AD23" s="51">
        <v>0</v>
      </c>
      <c r="AE23" s="52">
        <f t="shared" si="6"/>
        <v>0</v>
      </c>
      <c r="AF23" s="163">
        <v>10</v>
      </c>
      <c r="AG23" s="163">
        <v>0</v>
      </c>
      <c r="AH23" s="164">
        <v>4.2211538461538458</v>
      </c>
      <c r="AI23" s="165">
        <f t="shared" si="7"/>
        <v>0</v>
      </c>
      <c r="AJ23" s="166">
        <v>50</v>
      </c>
      <c r="AK23" s="167">
        <v>0</v>
      </c>
      <c r="AL23" s="168">
        <f t="shared" si="8"/>
        <v>0</v>
      </c>
      <c r="AM23" s="163">
        <v>75</v>
      </c>
      <c r="AN23" s="167">
        <v>0</v>
      </c>
      <c r="AO23" s="165">
        <f t="shared" si="9"/>
        <v>0</v>
      </c>
      <c r="AP23" s="47">
        <v>150</v>
      </c>
      <c r="AQ23" s="48">
        <v>0</v>
      </c>
      <c r="AR23" s="82">
        <f t="shared" si="24"/>
        <v>0</v>
      </c>
      <c r="AS23" s="47">
        <v>150</v>
      </c>
      <c r="AT23" s="48">
        <v>2</v>
      </c>
      <c r="AU23" s="82">
        <f t="shared" si="25"/>
        <v>300</v>
      </c>
      <c r="AV23" s="163">
        <v>75</v>
      </c>
      <c r="AW23" s="167">
        <v>0</v>
      </c>
      <c r="AX23" s="165">
        <f t="shared" si="10"/>
        <v>0</v>
      </c>
      <c r="AY23" s="166">
        <v>100</v>
      </c>
      <c r="AZ23" s="167">
        <v>0</v>
      </c>
      <c r="BA23" s="168">
        <f t="shared" si="11"/>
        <v>0</v>
      </c>
      <c r="BB23" s="166">
        <v>300</v>
      </c>
      <c r="BC23" s="167">
        <v>0</v>
      </c>
      <c r="BD23" s="168">
        <f t="shared" si="12"/>
        <v>0</v>
      </c>
      <c r="BE23" s="60">
        <v>150</v>
      </c>
      <c r="BF23" s="58">
        <v>0</v>
      </c>
      <c r="BG23" s="61">
        <f t="shared" si="13"/>
        <v>0</v>
      </c>
      <c r="BH23" s="176">
        <v>25</v>
      </c>
      <c r="BI23" s="175"/>
      <c r="BJ23" s="63">
        <f t="shared" si="14"/>
        <v>0</v>
      </c>
      <c r="BK23" s="60">
        <v>5</v>
      </c>
      <c r="BL23" s="58"/>
      <c r="BM23" s="61">
        <f t="shared" si="15"/>
        <v>0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/>
      <c r="BV23" s="23">
        <f t="shared" si="18"/>
        <v>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/>
      <c r="CE23" s="61">
        <f t="shared" si="21"/>
        <v>0</v>
      </c>
      <c r="CF23" s="10">
        <v>100</v>
      </c>
      <c r="CG23" s="131">
        <v>13</v>
      </c>
      <c r="CH23" s="11">
        <v>0</v>
      </c>
      <c r="CI23" s="63">
        <f t="shared" si="27"/>
        <v>0</v>
      </c>
      <c r="CJ23" s="60">
        <v>100</v>
      </c>
      <c r="CK23" s="57">
        <v>13</v>
      </c>
      <c r="CL23" s="58">
        <v>22</v>
      </c>
      <c r="CM23" s="61">
        <f t="shared" si="28"/>
        <v>169.23076923076923</v>
      </c>
      <c r="CN23" s="181">
        <v>200</v>
      </c>
      <c r="CO23" s="181">
        <v>250</v>
      </c>
      <c r="CP23" s="181">
        <v>0</v>
      </c>
      <c r="CQ23" s="224">
        <v>0</v>
      </c>
      <c r="CR23" s="202">
        <f t="shared" si="26"/>
        <v>1842.8027081277855</v>
      </c>
      <c r="CS23" s="30"/>
    </row>
    <row r="24" spans="1:97" x14ac:dyDescent="0.2">
      <c r="C24" s="236" t="s">
        <v>49</v>
      </c>
      <c r="D24" s="236"/>
      <c r="E24" s="236"/>
      <c r="F24" s="236"/>
      <c r="G24" s="236"/>
      <c r="H24" s="236"/>
      <c r="I24" s="236"/>
      <c r="J24" s="236"/>
      <c r="K24" s="236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6" t="s">
        <v>72</v>
      </c>
      <c r="W24" s="236"/>
      <c r="X24" s="236"/>
      <c r="Y24" s="236"/>
      <c r="Z24" s="236"/>
      <c r="AA24" s="236"/>
      <c r="AB24" s="236"/>
      <c r="AC24" s="236"/>
      <c r="AD24" s="236"/>
      <c r="AE24" s="236"/>
      <c r="AF24" s="232" t="s">
        <v>73</v>
      </c>
      <c r="AG24" s="232"/>
      <c r="AH24" s="232"/>
      <c r="AI24" s="232"/>
      <c r="AJ24" s="232"/>
      <c r="AK24" s="232"/>
      <c r="AL24" s="232"/>
      <c r="AM24" s="232"/>
      <c r="AN24" s="232"/>
      <c r="AO24" s="232"/>
      <c r="AP24" s="229" t="s">
        <v>74</v>
      </c>
      <c r="AQ24" s="229"/>
      <c r="AR24" s="229"/>
      <c r="AS24" s="229"/>
      <c r="AT24" s="229"/>
      <c r="AU24" s="229"/>
      <c r="AV24" s="232" t="s">
        <v>51</v>
      </c>
      <c r="AW24" s="232"/>
      <c r="AX24" s="232"/>
      <c r="AY24" s="232"/>
      <c r="AZ24" s="232"/>
      <c r="BA24" s="232"/>
      <c r="BB24" s="232"/>
      <c r="BC24" s="232"/>
      <c r="BD24" s="232"/>
      <c r="BE24" s="229" t="s">
        <v>52</v>
      </c>
      <c r="BF24" s="229"/>
      <c r="BG24" s="229"/>
      <c r="BH24" s="232" t="s">
        <v>75</v>
      </c>
      <c r="BI24" s="232"/>
      <c r="BJ24" s="232"/>
      <c r="BK24" s="236" t="s">
        <v>53</v>
      </c>
      <c r="BL24" s="236"/>
      <c r="BM24" s="236"/>
      <c r="BN24" s="236"/>
      <c r="BO24" s="236"/>
      <c r="BP24" s="236"/>
      <c r="BQ24" s="236"/>
      <c r="BR24" s="236"/>
      <c r="BS24" s="236"/>
      <c r="BT24" s="232" t="s">
        <v>54</v>
      </c>
      <c r="BU24" s="232"/>
      <c r="BV24" s="232"/>
      <c r="BW24" s="236" t="s">
        <v>56</v>
      </c>
      <c r="BX24" s="236"/>
      <c r="BY24" s="236"/>
      <c r="BZ24" s="236"/>
      <c r="CA24" s="236"/>
      <c r="CB24" s="236"/>
      <c r="CC24" s="236"/>
      <c r="CD24" s="236"/>
      <c r="CE24" s="236"/>
      <c r="CF24" s="232" t="s">
        <v>79</v>
      </c>
      <c r="CG24" s="232"/>
      <c r="CH24" s="232"/>
      <c r="CI24" s="232"/>
      <c r="CJ24" s="229" t="s">
        <v>62</v>
      </c>
      <c r="CK24" s="229"/>
      <c r="CL24" s="229"/>
      <c r="CM24" s="229"/>
      <c r="CN24" s="30"/>
      <c r="CO24" s="30"/>
      <c r="CP24" s="30"/>
      <c r="CQ24" s="30"/>
      <c r="CR24" s="30"/>
      <c r="CS24" s="30"/>
    </row>
    <row r="27" spans="1:97" x14ac:dyDescent="0.2">
      <c r="B27" s="205" t="s">
        <v>18</v>
      </c>
      <c r="C27" s="3" t="s">
        <v>85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5" t="s">
        <v>22</v>
      </c>
      <c r="C28" s="3" t="s">
        <v>86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5" t="s">
        <v>23</v>
      </c>
      <c r="C29" s="3" t="s">
        <v>87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5" t="s">
        <v>24</v>
      </c>
      <c r="C30" s="3" t="s">
        <v>88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5" t="s">
        <v>25</v>
      </c>
      <c r="C31" s="3" t="s">
        <v>89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5" t="s">
        <v>26</v>
      </c>
      <c r="C32" s="3" t="s">
        <v>90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5" t="s">
        <v>27</v>
      </c>
      <c r="C33" s="3" t="s">
        <v>91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5" t="s">
        <v>28</v>
      </c>
      <c r="C34" s="3" t="s">
        <v>92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5" t="s">
        <v>29</v>
      </c>
      <c r="C35" s="3" t="s">
        <v>93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5" t="s">
        <v>30</v>
      </c>
      <c r="C36" s="3" t="s">
        <v>94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5" t="s">
        <v>31</v>
      </c>
      <c r="C37" s="3" t="s">
        <v>95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5" t="s">
        <v>32</v>
      </c>
      <c r="C38" s="3" t="s">
        <v>96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5" t="s">
        <v>33</v>
      </c>
      <c r="C39" s="3" t="s">
        <v>97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6" t="s">
        <v>34</v>
      </c>
      <c r="C40" s="3" t="s">
        <v>98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5" t="s">
        <v>35</v>
      </c>
      <c r="C41" s="4" t="s">
        <v>99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5" t="s">
        <v>36</v>
      </c>
      <c r="C42" s="4" t="s">
        <v>100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5" t="s">
        <v>37</v>
      </c>
      <c r="C43" s="4" t="s">
        <v>101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5" t="s">
        <v>38</v>
      </c>
      <c r="C44" s="4" t="s">
        <v>102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103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5" t="s">
        <v>40</v>
      </c>
      <c r="C46" s="4" t="s">
        <v>104</v>
      </c>
      <c r="D46" s="4"/>
    </row>
    <row r="47" spans="2:24" x14ac:dyDescent="0.2">
      <c r="B47" s="25" t="s">
        <v>55</v>
      </c>
      <c r="C47" s="4" t="s">
        <v>105</v>
      </c>
      <c r="D47" s="4"/>
    </row>
    <row r="48" spans="2:24" x14ac:dyDescent="0.2">
      <c r="B48" s="25" t="s">
        <v>57</v>
      </c>
      <c r="C48" s="4" t="s">
        <v>106</v>
      </c>
      <c r="D48" s="4"/>
    </row>
    <row r="49" spans="2:4" x14ac:dyDescent="0.2">
      <c r="B49" s="25" t="s">
        <v>58</v>
      </c>
      <c r="C49" s="4" t="s">
        <v>107</v>
      </c>
      <c r="D49" s="2"/>
    </row>
    <row r="50" spans="2:4" x14ac:dyDescent="0.2">
      <c r="B50" s="205" t="s">
        <v>59</v>
      </c>
      <c r="C50" s="4" t="s">
        <v>108</v>
      </c>
    </row>
    <row r="51" spans="2:4" x14ac:dyDescent="0.2">
      <c r="B51" s="205" t="s">
        <v>76</v>
      </c>
      <c r="C51" s="4" t="s">
        <v>109</v>
      </c>
    </row>
    <row r="52" spans="2:4" x14ac:dyDescent="0.2">
      <c r="B52" s="25" t="s">
        <v>77</v>
      </c>
      <c r="C52" s="4" t="s">
        <v>110</v>
      </c>
    </row>
    <row r="53" spans="2:4" x14ac:dyDescent="0.2">
      <c r="B53" s="25" t="s">
        <v>78</v>
      </c>
      <c r="C53" s="4" t="s">
        <v>111</v>
      </c>
    </row>
    <row r="54" spans="2:4" x14ac:dyDescent="0.2">
      <c r="B54" s="205" t="s">
        <v>80</v>
      </c>
      <c r="C54" s="4" t="s">
        <v>112</v>
      </c>
    </row>
    <row r="55" spans="2:4" x14ac:dyDescent="0.2">
      <c r="B55" s="205" t="s">
        <v>81</v>
      </c>
      <c r="C55" s="4" t="s">
        <v>113</v>
      </c>
    </row>
    <row r="56" spans="2:4" x14ac:dyDescent="0.2">
      <c r="B56" s="205" t="s">
        <v>82</v>
      </c>
      <c r="C56" s="4" t="s">
        <v>114</v>
      </c>
    </row>
    <row r="57" spans="2:4" x14ac:dyDescent="0.2">
      <c r="B57" s="25" t="s">
        <v>83</v>
      </c>
      <c r="C57" s="4" t="s">
        <v>115</v>
      </c>
    </row>
    <row r="58" spans="2:4" x14ac:dyDescent="0.2">
      <c r="B58" s="25" t="s">
        <v>84</v>
      </c>
      <c r="C58" s="4" t="s">
        <v>116</v>
      </c>
    </row>
  </sheetData>
  <sortState ref="A3:CJ23">
    <sortCondition ref="A3"/>
  </sortState>
  <mergeCells count="42"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  <mergeCell ref="C24:K24"/>
    <mergeCell ref="L24:U24"/>
    <mergeCell ref="L1:O1"/>
    <mergeCell ref="P1:R1"/>
    <mergeCell ref="S1:U1"/>
    <mergeCell ref="C1:E1"/>
    <mergeCell ref="F1:H1"/>
    <mergeCell ref="I1:K1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J1:CM1"/>
    <mergeCell ref="CJ24:CM24"/>
    <mergeCell ref="CR1:CR2"/>
    <mergeCell ref="BT1:BV1"/>
    <mergeCell ref="BT24:BV24"/>
    <mergeCell ref="BW1:BY1"/>
    <mergeCell ref="CC1:CE1"/>
    <mergeCell ref="BW24:CE24"/>
    <mergeCell ref="BZ1:CB1"/>
    <mergeCell ref="CF1:CI1"/>
    <mergeCell ref="CF24:CI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3:A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</cols>
  <sheetData>
    <row r="3" spans="1:1" ht="20" x14ac:dyDescent="0.2">
      <c r="A3" s="184" t="s">
        <v>1</v>
      </c>
    </row>
    <row r="4" spans="1:1" ht="20" x14ac:dyDescent="0.2">
      <c r="A4" s="184" t="s">
        <v>41</v>
      </c>
    </row>
    <row r="5" spans="1:1" ht="20" x14ac:dyDescent="0.2">
      <c r="A5" s="184" t="s">
        <v>2</v>
      </c>
    </row>
    <row r="6" spans="1:1" ht="20" x14ac:dyDescent="0.2">
      <c r="A6" s="184" t="s">
        <v>3</v>
      </c>
    </row>
    <row r="7" spans="1:1" ht="20" x14ac:dyDescent="0.2">
      <c r="A7" s="184" t="s">
        <v>4</v>
      </c>
    </row>
    <row r="8" spans="1:1" ht="20" x14ac:dyDescent="0.2">
      <c r="A8" s="184" t="s">
        <v>5</v>
      </c>
    </row>
    <row r="9" spans="1:1" ht="20" x14ac:dyDescent="0.2">
      <c r="A9" s="184" t="s">
        <v>45</v>
      </c>
    </row>
    <row r="10" spans="1:1" ht="20" x14ac:dyDescent="0.2">
      <c r="A10" s="184" t="s">
        <v>46</v>
      </c>
    </row>
    <row r="11" spans="1:1" ht="20" x14ac:dyDescent="0.2">
      <c r="A11" s="184" t="s">
        <v>43</v>
      </c>
    </row>
    <row r="12" spans="1:1" ht="20" x14ac:dyDescent="0.2">
      <c r="A12" s="184" t="s">
        <v>6</v>
      </c>
    </row>
    <row r="13" spans="1:1" ht="20" x14ac:dyDescent="0.2">
      <c r="A13" s="184" t="s">
        <v>7</v>
      </c>
    </row>
    <row r="14" spans="1:1" ht="20" x14ac:dyDescent="0.2">
      <c r="A14" s="184" t="s">
        <v>8</v>
      </c>
    </row>
    <row r="15" spans="1:1" ht="20" x14ac:dyDescent="0.2">
      <c r="A15" s="184" t="s">
        <v>9</v>
      </c>
    </row>
    <row r="16" spans="1:1" ht="20" x14ac:dyDescent="0.2">
      <c r="A16" s="184" t="s">
        <v>10</v>
      </c>
    </row>
    <row r="17" spans="1:1" ht="20" x14ac:dyDescent="0.2">
      <c r="A17" s="184" t="s">
        <v>11</v>
      </c>
    </row>
    <row r="18" spans="1:1" ht="20" x14ac:dyDescent="0.2">
      <c r="A18" s="184" t="s">
        <v>12</v>
      </c>
    </row>
    <row r="19" spans="1:1" ht="20" x14ac:dyDescent="0.2">
      <c r="A19" s="184" t="s">
        <v>13</v>
      </c>
    </row>
    <row r="20" spans="1:1" ht="20" x14ac:dyDescent="0.2">
      <c r="A20" s="184" t="s">
        <v>14</v>
      </c>
    </row>
    <row r="21" spans="1:1" ht="20" x14ac:dyDescent="0.2">
      <c r="A21" s="184" t="s">
        <v>15</v>
      </c>
    </row>
    <row r="22" spans="1:1" ht="20" x14ac:dyDescent="0.2">
      <c r="A22" s="184" t="s">
        <v>16</v>
      </c>
    </row>
    <row r="23" spans="1:1" ht="20" x14ac:dyDescent="0.2">
      <c r="A23" s="184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/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9"/>
      <c r="B1" s="196" t="s">
        <v>117</v>
      </c>
      <c r="C1" s="197" t="s">
        <v>118</v>
      </c>
      <c r="D1" s="197" t="s">
        <v>119</v>
      </c>
      <c r="E1" s="198" t="s">
        <v>63</v>
      </c>
      <c r="F1" s="198" t="s">
        <v>64</v>
      </c>
      <c r="G1" s="198" t="s">
        <v>65</v>
      </c>
      <c r="H1" s="198" t="s">
        <v>66</v>
      </c>
      <c r="I1" s="198" t="s">
        <v>67</v>
      </c>
      <c r="J1" s="198" t="s">
        <v>68</v>
      </c>
      <c r="K1" s="198" t="s">
        <v>69</v>
      </c>
      <c r="L1" s="198" t="s">
        <v>70</v>
      </c>
      <c r="M1" s="199" t="s">
        <v>71</v>
      </c>
      <c r="N1" s="190" t="s">
        <v>48</v>
      </c>
    </row>
    <row r="2" spans="1:14" ht="20" x14ac:dyDescent="0.25">
      <c r="A2" s="134" t="s">
        <v>1</v>
      </c>
      <c r="B2" s="191"/>
      <c r="C2" s="192"/>
      <c r="D2" s="192"/>
      <c r="E2" s="193"/>
      <c r="F2" s="194"/>
      <c r="G2" s="193"/>
      <c r="H2" s="193"/>
      <c r="I2" s="193"/>
      <c r="J2" s="193"/>
      <c r="K2" s="193"/>
      <c r="L2" s="193"/>
      <c r="M2" s="195"/>
      <c r="N2" s="128">
        <f>SUM(B2:M2)</f>
        <v>0</v>
      </c>
    </row>
    <row r="3" spans="1:14" ht="20" x14ac:dyDescent="0.25">
      <c r="A3" s="132" t="s">
        <v>41</v>
      </c>
      <c r="B3" s="186"/>
      <c r="C3" s="184"/>
      <c r="D3" s="184"/>
      <c r="E3" s="115"/>
      <c r="F3" s="225"/>
      <c r="G3" s="115"/>
      <c r="H3" s="115"/>
      <c r="I3" s="115"/>
      <c r="J3" s="115"/>
      <c r="K3" s="115"/>
      <c r="L3" s="115"/>
      <c r="M3" s="143"/>
      <c r="N3" s="116">
        <f t="shared" ref="N3:N21" si="0">SUM(B3:M3)</f>
        <v>0</v>
      </c>
    </row>
    <row r="4" spans="1:14" ht="20" x14ac:dyDescent="0.25">
      <c r="A4" s="132" t="s">
        <v>2</v>
      </c>
      <c r="B4" s="186"/>
      <c r="C4" s="184"/>
      <c r="D4" s="184"/>
      <c r="E4" s="115"/>
      <c r="F4" s="225"/>
      <c r="G4" s="115"/>
      <c r="H4" s="115"/>
      <c r="I4" s="115"/>
      <c r="J4" s="115"/>
      <c r="K4" s="115"/>
      <c r="L4" s="115"/>
      <c r="M4" s="143"/>
      <c r="N4" s="116">
        <f t="shared" si="0"/>
        <v>0</v>
      </c>
    </row>
    <row r="5" spans="1:14" ht="20" x14ac:dyDescent="0.25">
      <c r="A5" s="132" t="s">
        <v>3</v>
      </c>
      <c r="B5" s="186"/>
      <c r="C5" s="184"/>
      <c r="D5" s="184"/>
      <c r="E5" s="115"/>
      <c r="F5" s="225"/>
      <c r="G5" s="115"/>
      <c r="H5" s="115"/>
      <c r="I5" s="115"/>
      <c r="J5" s="115"/>
      <c r="K5" s="115"/>
      <c r="L5" s="115"/>
      <c r="M5" s="143"/>
      <c r="N5" s="116">
        <f t="shared" si="0"/>
        <v>0</v>
      </c>
    </row>
    <row r="6" spans="1:14" ht="20" x14ac:dyDescent="0.25">
      <c r="A6" s="132" t="s">
        <v>4</v>
      </c>
      <c r="B6" s="186"/>
      <c r="C6" s="184"/>
      <c r="D6" s="184"/>
      <c r="E6" s="115"/>
      <c r="F6" s="225"/>
      <c r="G6" s="115"/>
      <c r="H6" s="115"/>
      <c r="I6" s="115"/>
      <c r="J6" s="115"/>
      <c r="K6" s="115"/>
      <c r="L6" s="115"/>
      <c r="M6" s="143"/>
      <c r="N6" s="116">
        <f t="shared" si="0"/>
        <v>0</v>
      </c>
    </row>
    <row r="7" spans="1:14" ht="20" x14ac:dyDescent="0.25">
      <c r="A7" s="132" t="s">
        <v>5</v>
      </c>
      <c r="B7" s="186"/>
      <c r="C7" s="184"/>
      <c r="D7" s="204">
        <v>30</v>
      </c>
      <c r="E7" s="115"/>
      <c r="F7" s="225"/>
      <c r="G7" s="115">
        <v>100</v>
      </c>
      <c r="H7" s="115"/>
      <c r="I7" s="115"/>
      <c r="J7" s="115"/>
      <c r="K7" s="115"/>
      <c r="L7" s="115"/>
      <c r="M7" s="143"/>
      <c r="N7" s="116">
        <f t="shared" si="0"/>
        <v>130</v>
      </c>
    </row>
    <row r="8" spans="1:14" ht="20" x14ac:dyDescent="0.25">
      <c r="A8" s="132" t="s">
        <v>45</v>
      </c>
      <c r="B8" s="186"/>
      <c r="C8" s="184"/>
      <c r="D8" s="184"/>
      <c r="E8" s="115"/>
      <c r="F8" s="225"/>
      <c r="G8" s="115">
        <v>50</v>
      </c>
      <c r="H8" s="115"/>
      <c r="I8" s="115"/>
      <c r="J8" s="115"/>
      <c r="K8" s="115"/>
      <c r="L8" s="115"/>
      <c r="M8" s="143"/>
      <c r="N8" s="116">
        <f t="shared" si="0"/>
        <v>50</v>
      </c>
    </row>
    <row r="9" spans="1:14" ht="20" x14ac:dyDescent="0.25">
      <c r="A9" s="132" t="s">
        <v>46</v>
      </c>
      <c r="B9" s="186"/>
      <c r="C9" s="184"/>
      <c r="D9" s="184"/>
      <c r="E9" s="115"/>
      <c r="F9" s="225"/>
      <c r="G9" s="115"/>
      <c r="H9" s="115"/>
      <c r="I9" s="115"/>
      <c r="J9" s="115"/>
      <c r="K9" s="115"/>
      <c r="L9" s="115"/>
      <c r="M9" s="143"/>
      <c r="N9" s="116">
        <f t="shared" si="0"/>
        <v>0</v>
      </c>
    </row>
    <row r="10" spans="1:14" ht="20" x14ac:dyDescent="0.25">
      <c r="A10" s="132" t="s">
        <v>43</v>
      </c>
      <c r="B10" s="186"/>
      <c r="C10" s="184"/>
      <c r="D10" s="204">
        <v>150</v>
      </c>
      <c r="E10" s="115"/>
      <c r="F10" s="225">
        <v>130</v>
      </c>
      <c r="G10" s="115"/>
      <c r="H10" s="115"/>
      <c r="I10" s="115"/>
      <c r="J10" s="115"/>
      <c r="K10" s="115"/>
      <c r="L10" s="115"/>
      <c r="M10" s="143"/>
      <c r="N10" s="116">
        <f t="shared" si="0"/>
        <v>280</v>
      </c>
    </row>
    <row r="11" spans="1:14" ht="20" x14ac:dyDescent="0.25">
      <c r="A11" s="132" t="s">
        <v>6</v>
      </c>
      <c r="B11" s="186"/>
      <c r="C11" s="184"/>
      <c r="D11" s="184"/>
      <c r="E11" s="115"/>
      <c r="F11" s="225"/>
      <c r="G11" s="115"/>
      <c r="H11" s="115"/>
      <c r="I11" s="115"/>
      <c r="J11" s="115"/>
      <c r="K11" s="115"/>
      <c r="L11" s="115"/>
      <c r="M11" s="143"/>
      <c r="N11" s="116">
        <f t="shared" si="0"/>
        <v>0</v>
      </c>
    </row>
    <row r="12" spans="1:14" ht="20" x14ac:dyDescent="0.25">
      <c r="A12" s="132" t="s">
        <v>7</v>
      </c>
      <c r="B12" s="186"/>
      <c r="C12" s="204">
        <v>50</v>
      </c>
      <c r="D12" s="184"/>
      <c r="E12" s="115"/>
      <c r="F12" s="225">
        <v>100</v>
      </c>
      <c r="G12" s="115"/>
      <c r="H12" s="115"/>
      <c r="I12" s="115"/>
      <c r="J12" s="115"/>
      <c r="K12" s="115"/>
      <c r="L12" s="115"/>
      <c r="M12" s="143"/>
      <c r="N12" s="116">
        <f t="shared" si="0"/>
        <v>150</v>
      </c>
    </row>
    <row r="13" spans="1:14" ht="20" x14ac:dyDescent="0.25">
      <c r="A13" s="132" t="s">
        <v>8</v>
      </c>
      <c r="B13" s="186"/>
      <c r="C13" s="184"/>
      <c r="D13" s="184"/>
      <c r="E13" s="115"/>
      <c r="F13" s="225"/>
      <c r="G13" s="115"/>
      <c r="H13" s="115"/>
      <c r="I13" s="115"/>
      <c r="J13" s="115"/>
      <c r="K13" s="115"/>
      <c r="L13" s="115"/>
      <c r="M13" s="143"/>
      <c r="N13" s="116">
        <f t="shared" si="0"/>
        <v>0</v>
      </c>
    </row>
    <row r="14" spans="1:14" ht="20" x14ac:dyDescent="0.25">
      <c r="A14" s="132" t="s">
        <v>9</v>
      </c>
      <c r="B14" s="186"/>
      <c r="C14" s="184"/>
      <c r="D14" s="204">
        <f>50+50+50</f>
        <v>150</v>
      </c>
      <c r="E14" s="185"/>
      <c r="F14" s="225"/>
      <c r="G14" s="115">
        <f>100+50+100</f>
        <v>250</v>
      </c>
      <c r="H14" s="115">
        <v>100</v>
      </c>
      <c r="I14" s="115"/>
      <c r="J14" s="115"/>
      <c r="K14" s="115"/>
      <c r="L14" s="115"/>
      <c r="M14" s="143"/>
      <c r="N14" s="116">
        <f t="shared" si="0"/>
        <v>500</v>
      </c>
    </row>
    <row r="15" spans="1:14" ht="20" x14ac:dyDescent="0.25">
      <c r="A15" s="132" t="s">
        <v>10</v>
      </c>
      <c r="B15" s="186"/>
      <c r="C15" s="184"/>
      <c r="D15" s="184"/>
      <c r="E15" s="115"/>
      <c r="F15" s="225"/>
      <c r="G15" s="115"/>
      <c r="H15" s="115"/>
      <c r="I15" s="115"/>
      <c r="J15" s="115"/>
      <c r="K15" s="115"/>
      <c r="L15" s="115"/>
      <c r="M15" s="143"/>
      <c r="N15" s="116">
        <f t="shared" si="0"/>
        <v>0</v>
      </c>
    </row>
    <row r="16" spans="1:14" ht="20" x14ac:dyDescent="0.25">
      <c r="A16" s="132" t="s">
        <v>11</v>
      </c>
      <c r="B16" s="186"/>
      <c r="C16" s="184"/>
      <c r="D16" s="184"/>
      <c r="E16" s="115"/>
      <c r="F16" s="225"/>
      <c r="G16" s="115"/>
      <c r="H16" s="115"/>
      <c r="I16" s="115"/>
      <c r="J16" s="115"/>
      <c r="K16" s="115"/>
      <c r="L16" s="115"/>
      <c r="M16" s="143"/>
      <c r="N16" s="116">
        <f t="shared" si="0"/>
        <v>0</v>
      </c>
    </row>
    <row r="17" spans="1:14" ht="20" x14ac:dyDescent="0.25">
      <c r="A17" s="132" t="s">
        <v>12</v>
      </c>
      <c r="B17" s="186"/>
      <c r="C17" s="184"/>
      <c r="D17" s="184"/>
      <c r="E17" s="115"/>
      <c r="F17" s="225"/>
      <c r="G17" s="115"/>
      <c r="H17" s="115"/>
      <c r="I17" s="115"/>
      <c r="J17" s="115"/>
      <c r="K17" s="115"/>
      <c r="L17" s="115"/>
      <c r="M17" s="143"/>
      <c r="N17" s="116">
        <f t="shared" si="0"/>
        <v>0</v>
      </c>
    </row>
    <row r="18" spans="1:14" ht="20" x14ac:dyDescent="0.25">
      <c r="A18" s="132" t="s">
        <v>13</v>
      </c>
      <c r="B18" s="186"/>
      <c r="C18" s="184"/>
      <c r="D18" s="184"/>
      <c r="E18" s="115"/>
      <c r="F18" s="182"/>
      <c r="G18" s="115"/>
      <c r="H18" s="115"/>
      <c r="I18" s="115"/>
      <c r="J18" s="115"/>
      <c r="K18" s="115"/>
      <c r="L18" s="115"/>
      <c r="M18" s="143"/>
      <c r="N18" s="116">
        <f t="shared" si="0"/>
        <v>0</v>
      </c>
    </row>
    <row r="19" spans="1:14" ht="20" x14ac:dyDescent="0.25">
      <c r="A19" s="132" t="s">
        <v>14</v>
      </c>
      <c r="B19" s="186"/>
      <c r="C19" s="184"/>
      <c r="D19" s="184"/>
      <c r="E19" s="115"/>
      <c r="F19" s="182"/>
      <c r="G19" s="115"/>
      <c r="H19" s="115"/>
      <c r="I19" s="115"/>
      <c r="J19" s="115"/>
      <c r="K19" s="115"/>
      <c r="L19" s="115"/>
      <c r="M19" s="143"/>
      <c r="N19" s="116">
        <f t="shared" si="0"/>
        <v>0</v>
      </c>
    </row>
    <row r="20" spans="1:14" ht="20" x14ac:dyDescent="0.25">
      <c r="A20" s="132" t="s">
        <v>15</v>
      </c>
      <c r="B20" s="186"/>
      <c r="C20" s="184"/>
      <c r="D20" s="184"/>
      <c r="E20" s="115"/>
      <c r="F20" s="182"/>
      <c r="G20" s="115"/>
      <c r="H20" s="115"/>
      <c r="I20" s="115"/>
      <c r="J20" s="115"/>
      <c r="K20" s="115"/>
      <c r="L20" s="115"/>
      <c r="M20" s="143"/>
      <c r="N20" s="116">
        <f t="shared" si="0"/>
        <v>0</v>
      </c>
    </row>
    <row r="21" spans="1:14" ht="20" x14ac:dyDescent="0.25">
      <c r="A21" s="132" t="s">
        <v>16</v>
      </c>
      <c r="B21" s="186"/>
      <c r="C21" s="204">
        <v>100</v>
      </c>
      <c r="D21" s="184"/>
      <c r="E21" s="185"/>
      <c r="F21" s="182"/>
      <c r="G21" s="115"/>
      <c r="H21" s="115"/>
      <c r="I21" s="115"/>
      <c r="J21" s="115"/>
      <c r="K21" s="115"/>
      <c r="L21" s="115"/>
      <c r="M21" s="143"/>
      <c r="N21" s="116">
        <f t="shared" si="0"/>
        <v>100</v>
      </c>
    </row>
    <row r="22" spans="1:14" ht="21" thickBot="1" x14ac:dyDescent="0.3">
      <c r="A22" s="133" t="s">
        <v>17</v>
      </c>
      <c r="B22" s="187"/>
      <c r="C22" s="188"/>
      <c r="D22" s="188"/>
      <c r="E22" s="120"/>
      <c r="F22" s="183"/>
      <c r="G22" s="120"/>
      <c r="H22" s="120"/>
      <c r="I22" s="120"/>
      <c r="J22" s="120"/>
      <c r="K22" s="120"/>
      <c r="L22" s="120"/>
      <c r="M22" s="144"/>
      <c r="N22" s="117">
        <f>SUM(B22:M22)</f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5" width="11.6640625" customWidth="1"/>
  </cols>
  <sheetData>
    <row r="1" spans="1:6" ht="45" customHeight="1" thickBot="1" x14ac:dyDescent="0.25">
      <c r="A1" s="126"/>
      <c r="B1" s="207" t="s">
        <v>120</v>
      </c>
      <c r="C1" s="207" t="s">
        <v>129</v>
      </c>
      <c r="D1" s="207" t="s">
        <v>132</v>
      </c>
      <c r="E1" s="127"/>
      <c r="F1" s="142" t="s">
        <v>48</v>
      </c>
    </row>
    <row r="2" spans="1:6" ht="20" x14ac:dyDescent="0.25">
      <c r="A2" s="123" t="s">
        <v>1</v>
      </c>
      <c r="B2" s="124">
        <v>0</v>
      </c>
      <c r="C2" s="218">
        <v>0</v>
      </c>
      <c r="D2" s="125">
        <v>0</v>
      </c>
      <c r="E2" s="140"/>
      <c r="F2" s="221">
        <f>SUM(B2:E2)</f>
        <v>0</v>
      </c>
    </row>
    <row r="3" spans="1:6" ht="20" x14ac:dyDescent="0.25">
      <c r="A3" s="121" t="s">
        <v>41</v>
      </c>
      <c r="B3" s="116">
        <v>0</v>
      </c>
      <c r="C3" s="219">
        <v>0</v>
      </c>
      <c r="D3" s="118">
        <v>0</v>
      </c>
      <c r="E3" s="140"/>
      <c r="F3" s="219">
        <f t="shared" ref="F3:F22" si="0">SUM(B3:E3)</f>
        <v>0</v>
      </c>
    </row>
    <row r="4" spans="1:6" ht="20" x14ac:dyDescent="0.25">
      <c r="A4" s="121" t="s">
        <v>2</v>
      </c>
      <c r="B4" s="116">
        <v>0</v>
      </c>
      <c r="C4" s="219">
        <v>0</v>
      </c>
      <c r="D4" s="118">
        <v>0</v>
      </c>
      <c r="E4" s="140"/>
      <c r="F4" s="219">
        <f t="shared" si="0"/>
        <v>0</v>
      </c>
    </row>
    <row r="5" spans="1:6" ht="20" x14ac:dyDescent="0.25">
      <c r="A5" s="121" t="s">
        <v>3</v>
      </c>
      <c r="B5" s="116">
        <v>0</v>
      </c>
      <c r="C5" s="219">
        <v>0</v>
      </c>
      <c r="D5" s="118">
        <v>100</v>
      </c>
      <c r="E5" s="140"/>
      <c r="F5" s="219">
        <f t="shared" si="0"/>
        <v>100</v>
      </c>
    </row>
    <row r="6" spans="1:6" ht="20" x14ac:dyDescent="0.25">
      <c r="A6" s="121" t="s">
        <v>4</v>
      </c>
      <c r="B6" s="116">
        <v>0</v>
      </c>
      <c r="C6" s="219">
        <v>0</v>
      </c>
      <c r="D6" s="118">
        <v>100</v>
      </c>
      <c r="E6" s="140"/>
      <c r="F6" s="219">
        <f t="shared" si="0"/>
        <v>100</v>
      </c>
    </row>
    <row r="7" spans="1:6" ht="20" x14ac:dyDescent="0.25">
      <c r="A7" s="121" t="s">
        <v>5</v>
      </c>
      <c r="B7" s="116">
        <v>0</v>
      </c>
      <c r="C7" s="219">
        <v>166.66666666666666</v>
      </c>
      <c r="D7" s="118">
        <v>100</v>
      </c>
      <c r="E7" s="140"/>
      <c r="F7" s="219">
        <f t="shared" si="0"/>
        <v>266.66666666666663</v>
      </c>
    </row>
    <row r="8" spans="1:6" ht="20" x14ac:dyDescent="0.25">
      <c r="A8" s="121" t="s">
        <v>45</v>
      </c>
      <c r="B8" s="116">
        <v>0</v>
      </c>
      <c r="C8" s="219">
        <v>183.33333333333334</v>
      </c>
      <c r="D8" s="118">
        <v>100</v>
      </c>
      <c r="E8" s="140"/>
      <c r="F8" s="219">
        <f t="shared" si="0"/>
        <v>283.33333333333337</v>
      </c>
    </row>
    <row r="9" spans="1:6" ht="20" x14ac:dyDescent="0.25">
      <c r="A9" s="121" t="s">
        <v>46</v>
      </c>
      <c r="B9" s="116">
        <v>0</v>
      </c>
      <c r="C9" s="219">
        <v>0</v>
      </c>
      <c r="D9" s="118">
        <v>0</v>
      </c>
      <c r="E9" s="140"/>
      <c r="F9" s="219">
        <f t="shared" si="0"/>
        <v>0</v>
      </c>
    </row>
    <row r="10" spans="1:6" ht="20" x14ac:dyDescent="0.25">
      <c r="A10" s="121" t="s">
        <v>43</v>
      </c>
      <c r="B10" s="116">
        <v>0</v>
      </c>
      <c r="C10" s="219">
        <v>62.042682926829265</v>
      </c>
      <c r="D10" s="118">
        <v>0</v>
      </c>
      <c r="E10" s="140"/>
      <c r="F10" s="219">
        <f t="shared" si="0"/>
        <v>62.042682926829265</v>
      </c>
    </row>
    <row r="11" spans="1:6" ht="20" x14ac:dyDescent="0.25">
      <c r="A11" s="121" t="s">
        <v>6</v>
      </c>
      <c r="B11" s="116">
        <v>0</v>
      </c>
      <c r="C11" s="219">
        <v>0</v>
      </c>
      <c r="D11" s="118">
        <v>0</v>
      </c>
      <c r="E11" s="140"/>
      <c r="F11" s="219">
        <f t="shared" si="0"/>
        <v>0</v>
      </c>
    </row>
    <row r="12" spans="1:6" ht="20" x14ac:dyDescent="0.25">
      <c r="A12" s="121" t="s">
        <v>7</v>
      </c>
      <c r="B12" s="116">
        <v>150</v>
      </c>
      <c r="C12" s="219">
        <v>461.03896103896102</v>
      </c>
      <c r="D12" s="118">
        <v>100</v>
      </c>
      <c r="E12" s="140"/>
      <c r="F12" s="219">
        <f t="shared" si="0"/>
        <v>711.03896103896102</v>
      </c>
    </row>
    <row r="13" spans="1:6" ht="20" x14ac:dyDescent="0.25">
      <c r="A13" s="121" t="s">
        <v>8</v>
      </c>
      <c r="B13" s="116">
        <v>0</v>
      </c>
      <c r="C13" s="219">
        <v>0</v>
      </c>
      <c r="D13" s="118">
        <v>100</v>
      </c>
      <c r="E13" s="140"/>
      <c r="F13" s="219">
        <f t="shared" si="0"/>
        <v>100</v>
      </c>
    </row>
    <row r="14" spans="1:6" ht="20" x14ac:dyDescent="0.25">
      <c r="A14" s="121" t="s">
        <v>9</v>
      </c>
      <c r="B14" s="116">
        <v>0</v>
      </c>
      <c r="C14" s="219">
        <v>410.25641025641022</v>
      </c>
      <c r="D14" s="118">
        <v>100</v>
      </c>
      <c r="E14" s="140"/>
      <c r="F14" s="219">
        <f t="shared" si="0"/>
        <v>510.25641025641022</v>
      </c>
    </row>
    <row r="15" spans="1:6" ht="20" x14ac:dyDescent="0.25">
      <c r="A15" s="121" t="s">
        <v>10</v>
      </c>
      <c r="B15" s="116">
        <v>0</v>
      </c>
      <c r="C15" s="219">
        <v>0</v>
      </c>
      <c r="D15" s="118">
        <v>0</v>
      </c>
      <c r="E15" s="140"/>
      <c r="F15" s="219">
        <f t="shared" si="0"/>
        <v>0</v>
      </c>
    </row>
    <row r="16" spans="1:6" ht="20" x14ac:dyDescent="0.25">
      <c r="A16" s="121" t="s">
        <v>11</v>
      </c>
      <c r="B16" s="116">
        <v>0</v>
      </c>
      <c r="C16" s="219">
        <v>0</v>
      </c>
      <c r="D16" s="118">
        <v>0</v>
      </c>
      <c r="E16" s="140"/>
      <c r="F16" s="219">
        <f t="shared" si="0"/>
        <v>0</v>
      </c>
    </row>
    <row r="17" spans="1:6" ht="20" x14ac:dyDescent="0.25">
      <c r="A17" s="121" t="s">
        <v>12</v>
      </c>
      <c r="B17" s="116">
        <v>0</v>
      </c>
      <c r="C17" s="219">
        <v>45.634920634920633</v>
      </c>
      <c r="D17" s="118">
        <v>0</v>
      </c>
      <c r="E17" s="140"/>
      <c r="F17" s="219">
        <f t="shared" si="0"/>
        <v>45.634920634920633</v>
      </c>
    </row>
    <row r="18" spans="1:6" ht="20" x14ac:dyDescent="0.25">
      <c r="A18" s="121" t="s">
        <v>13</v>
      </c>
      <c r="B18" s="116">
        <v>0</v>
      </c>
      <c r="C18" s="219">
        <v>0</v>
      </c>
      <c r="D18" s="118">
        <v>0</v>
      </c>
      <c r="E18" s="140"/>
      <c r="F18" s="219">
        <f t="shared" si="0"/>
        <v>0</v>
      </c>
    </row>
    <row r="19" spans="1:6" ht="20" x14ac:dyDescent="0.25">
      <c r="A19" s="121" t="s">
        <v>14</v>
      </c>
      <c r="B19" s="116">
        <v>0</v>
      </c>
      <c r="C19" s="219">
        <v>305.5555555555556</v>
      </c>
      <c r="D19" s="118">
        <v>100</v>
      </c>
      <c r="E19" s="140"/>
      <c r="F19" s="219">
        <f t="shared" si="0"/>
        <v>405.5555555555556</v>
      </c>
    </row>
    <row r="20" spans="1:6" ht="20" x14ac:dyDescent="0.25">
      <c r="A20" s="121" t="s">
        <v>15</v>
      </c>
      <c r="B20" s="116">
        <v>0</v>
      </c>
      <c r="C20" s="219">
        <v>125</v>
      </c>
      <c r="D20" s="118">
        <v>0</v>
      </c>
      <c r="E20" s="140"/>
      <c r="F20" s="219">
        <f t="shared" si="0"/>
        <v>125</v>
      </c>
    </row>
    <row r="21" spans="1:6" ht="20" x14ac:dyDescent="0.25">
      <c r="A21" s="121" t="s">
        <v>16</v>
      </c>
      <c r="B21" s="116">
        <v>0</v>
      </c>
      <c r="C21" s="219">
        <v>166.66666666666666</v>
      </c>
      <c r="D21" s="118">
        <v>100</v>
      </c>
      <c r="E21" s="140"/>
      <c r="F21" s="219">
        <f t="shared" si="0"/>
        <v>266.66666666666663</v>
      </c>
    </row>
    <row r="22" spans="1:6" ht="21" thickBot="1" x14ac:dyDescent="0.3">
      <c r="A22" s="122" t="s">
        <v>17</v>
      </c>
      <c r="B22" s="117">
        <v>0</v>
      </c>
      <c r="C22" s="220">
        <v>0</v>
      </c>
      <c r="D22" s="119">
        <v>0</v>
      </c>
      <c r="E22" s="141"/>
      <c r="F22" s="220">
        <f t="shared" si="0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08" customWidth="1"/>
    <col min="2" max="2" width="15.6640625" style="208" customWidth="1"/>
    <col min="3" max="20" width="10.83203125" style="208"/>
    <col min="21" max="21" width="12" style="208" customWidth="1"/>
    <col min="22" max="16384" width="10.83203125" style="208"/>
  </cols>
  <sheetData>
    <row r="1" spans="1:23" ht="34" customHeight="1" x14ac:dyDescent="0.2">
      <c r="C1" s="240" t="s">
        <v>50</v>
      </c>
      <c r="D1" s="240"/>
      <c r="E1" s="243" t="s">
        <v>128</v>
      </c>
      <c r="F1" s="240" t="s">
        <v>121</v>
      </c>
      <c r="G1" s="240"/>
      <c r="H1" s="243" t="s">
        <v>128</v>
      </c>
      <c r="I1" s="240" t="s">
        <v>122</v>
      </c>
      <c r="J1" s="240"/>
      <c r="K1" s="243" t="s">
        <v>128</v>
      </c>
      <c r="L1" s="246" t="s">
        <v>123</v>
      </c>
      <c r="M1" s="246"/>
      <c r="N1" s="243" t="s">
        <v>128</v>
      </c>
      <c r="O1" s="245" t="s">
        <v>124</v>
      </c>
      <c r="P1" s="245"/>
      <c r="Q1" s="243" t="s">
        <v>128</v>
      </c>
      <c r="R1" s="245" t="s">
        <v>51</v>
      </c>
      <c r="S1" s="245"/>
      <c r="T1" s="243" t="s">
        <v>128</v>
      </c>
      <c r="U1" s="240" t="s">
        <v>126</v>
      </c>
      <c r="V1" s="241" t="s">
        <v>127</v>
      </c>
      <c r="W1" s="240" t="s">
        <v>48</v>
      </c>
    </row>
    <row r="2" spans="1:23" ht="17" x14ac:dyDescent="0.2">
      <c r="A2" s="209" t="s">
        <v>42</v>
      </c>
      <c r="B2" s="210" t="s">
        <v>0</v>
      </c>
      <c r="C2" s="211" t="s">
        <v>125</v>
      </c>
      <c r="D2" s="211" t="s">
        <v>52</v>
      </c>
      <c r="E2" s="244"/>
      <c r="F2" s="211" t="s">
        <v>125</v>
      </c>
      <c r="G2" s="211" t="s">
        <v>52</v>
      </c>
      <c r="H2" s="244"/>
      <c r="I2" s="211" t="s">
        <v>125</v>
      </c>
      <c r="J2" s="211" t="s">
        <v>52</v>
      </c>
      <c r="K2" s="244"/>
      <c r="L2" s="211" t="s">
        <v>125</v>
      </c>
      <c r="M2" s="211" t="s">
        <v>52</v>
      </c>
      <c r="N2" s="244"/>
      <c r="O2" s="211" t="s">
        <v>125</v>
      </c>
      <c r="P2" s="211" t="s">
        <v>52</v>
      </c>
      <c r="Q2" s="244"/>
      <c r="R2" s="211" t="s">
        <v>125</v>
      </c>
      <c r="S2" s="211" t="s">
        <v>52</v>
      </c>
      <c r="T2" s="244"/>
      <c r="U2" s="240"/>
      <c r="V2" s="242"/>
      <c r="W2" s="240"/>
    </row>
    <row r="3" spans="1:23" ht="17" x14ac:dyDescent="0.2">
      <c r="A3" s="212">
        <v>1</v>
      </c>
      <c r="B3" s="210" t="s">
        <v>1</v>
      </c>
      <c r="C3" s="213">
        <v>7</v>
      </c>
      <c r="D3" s="213">
        <v>0</v>
      </c>
      <c r="E3" s="213">
        <f>D3/C3</f>
        <v>0</v>
      </c>
      <c r="F3" s="213">
        <v>1</v>
      </c>
      <c r="G3" s="213">
        <v>0</v>
      </c>
      <c r="H3" s="213">
        <f>G3/F3</f>
        <v>0</v>
      </c>
      <c r="I3" s="213">
        <v>1</v>
      </c>
      <c r="J3" s="213">
        <v>0</v>
      </c>
      <c r="K3" s="213">
        <f>J3/I3</f>
        <v>0</v>
      </c>
      <c r="L3" s="213">
        <v>3</v>
      </c>
      <c r="M3" s="213">
        <v>0</v>
      </c>
      <c r="N3" s="213">
        <f>M3/L3</f>
        <v>0</v>
      </c>
      <c r="O3" s="213">
        <v>0</v>
      </c>
      <c r="P3" s="213">
        <v>0</v>
      </c>
      <c r="Q3" s="213">
        <v>0</v>
      </c>
      <c r="R3" s="213">
        <v>1</v>
      </c>
      <c r="S3" s="213">
        <v>0</v>
      </c>
      <c r="T3" s="213">
        <v>0</v>
      </c>
      <c r="U3" s="213">
        <f>(H3+K3+N3+Q3+T3+E3)/6</f>
        <v>0</v>
      </c>
      <c r="V3" s="213">
        <v>1500</v>
      </c>
      <c r="W3" s="213">
        <f>U3*V3</f>
        <v>0</v>
      </c>
    </row>
    <row r="4" spans="1:23" ht="17" x14ac:dyDescent="0.2">
      <c r="A4" s="212">
        <v>2</v>
      </c>
      <c r="B4" s="210" t="s">
        <v>41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f t="shared" ref="U4:U23" si="0">(H4+K4+N4+Q4+T4+E4)/6</f>
        <v>0</v>
      </c>
      <c r="V4" s="213">
        <v>1500</v>
      </c>
      <c r="W4" s="213">
        <f t="shared" ref="W4:W23" si="1">U4*V4</f>
        <v>0</v>
      </c>
    </row>
    <row r="5" spans="1:23" ht="17" x14ac:dyDescent="0.2">
      <c r="A5" s="212">
        <v>3</v>
      </c>
      <c r="B5" s="210" t="s">
        <v>2</v>
      </c>
      <c r="C5" s="213">
        <v>2</v>
      </c>
      <c r="D5" s="213">
        <v>0</v>
      </c>
      <c r="E5" s="213">
        <f t="shared" ref="E5:E23" si="2">D5/C5</f>
        <v>0</v>
      </c>
      <c r="F5" s="213">
        <v>0</v>
      </c>
      <c r="G5" s="213">
        <v>0</v>
      </c>
      <c r="H5" s="213">
        <v>0</v>
      </c>
      <c r="I5" s="213">
        <v>0</v>
      </c>
      <c r="J5" s="213">
        <v>0</v>
      </c>
      <c r="K5" s="213">
        <v>0</v>
      </c>
      <c r="L5" s="213">
        <v>4</v>
      </c>
      <c r="M5" s="213">
        <v>0</v>
      </c>
      <c r="N5" s="213">
        <f t="shared" ref="N5:N23" si="3">M5/L5</f>
        <v>0</v>
      </c>
      <c r="O5" s="213">
        <v>0</v>
      </c>
      <c r="P5" s="213">
        <v>0</v>
      </c>
      <c r="Q5" s="213">
        <v>0</v>
      </c>
      <c r="R5" s="213">
        <v>0</v>
      </c>
      <c r="S5" s="213">
        <v>0</v>
      </c>
      <c r="T5" s="213">
        <v>0</v>
      </c>
      <c r="U5" s="213">
        <f t="shared" si="0"/>
        <v>0</v>
      </c>
      <c r="V5" s="213">
        <v>1500</v>
      </c>
      <c r="W5" s="213">
        <f t="shared" si="1"/>
        <v>0</v>
      </c>
    </row>
    <row r="6" spans="1:23" ht="17" x14ac:dyDescent="0.2">
      <c r="A6" s="212">
        <v>4</v>
      </c>
      <c r="B6" s="210" t="s">
        <v>3</v>
      </c>
      <c r="C6" s="213">
        <v>1</v>
      </c>
      <c r="D6" s="213">
        <v>0</v>
      </c>
      <c r="E6" s="213">
        <f t="shared" si="2"/>
        <v>0</v>
      </c>
      <c r="F6" s="213">
        <v>0</v>
      </c>
      <c r="G6" s="213">
        <v>0</v>
      </c>
      <c r="H6" s="213">
        <v>0</v>
      </c>
      <c r="I6" s="213">
        <v>1</v>
      </c>
      <c r="J6" s="213">
        <v>0</v>
      </c>
      <c r="K6" s="213">
        <f t="shared" ref="K6:K23" si="4">J6/I6</f>
        <v>0</v>
      </c>
      <c r="L6" s="213">
        <v>3</v>
      </c>
      <c r="M6" s="213">
        <v>0</v>
      </c>
      <c r="N6" s="213">
        <f t="shared" si="3"/>
        <v>0</v>
      </c>
      <c r="O6" s="213">
        <v>0</v>
      </c>
      <c r="P6" s="213">
        <v>0</v>
      </c>
      <c r="Q6" s="213">
        <v>0</v>
      </c>
      <c r="R6" s="213">
        <v>2</v>
      </c>
      <c r="S6" s="213">
        <v>0</v>
      </c>
      <c r="T6" s="213">
        <f t="shared" ref="T6:T22" si="5">S6/R6</f>
        <v>0</v>
      </c>
      <c r="U6" s="213">
        <f t="shared" si="0"/>
        <v>0</v>
      </c>
      <c r="V6" s="213">
        <v>1500</v>
      </c>
      <c r="W6" s="213">
        <f t="shared" si="1"/>
        <v>0</v>
      </c>
    </row>
    <row r="7" spans="1:23" ht="17" x14ac:dyDescent="0.2">
      <c r="A7" s="212">
        <v>5</v>
      </c>
      <c r="B7" s="210" t="s">
        <v>4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1</v>
      </c>
      <c r="J7" s="213">
        <v>0</v>
      </c>
      <c r="K7" s="213">
        <f t="shared" si="4"/>
        <v>0</v>
      </c>
      <c r="L7" s="213">
        <v>1</v>
      </c>
      <c r="M7" s="213">
        <v>0</v>
      </c>
      <c r="N7" s="213">
        <f t="shared" si="3"/>
        <v>0</v>
      </c>
      <c r="O7" s="213">
        <v>0</v>
      </c>
      <c r="P7" s="213">
        <v>0</v>
      </c>
      <c r="Q7" s="213">
        <v>0</v>
      </c>
      <c r="R7" s="213">
        <v>1</v>
      </c>
      <c r="S7" s="213">
        <v>0</v>
      </c>
      <c r="T7" s="213">
        <f t="shared" si="5"/>
        <v>0</v>
      </c>
      <c r="U7" s="213">
        <f t="shared" si="0"/>
        <v>0</v>
      </c>
      <c r="V7" s="213">
        <v>1500</v>
      </c>
      <c r="W7" s="213">
        <f t="shared" si="1"/>
        <v>0</v>
      </c>
    </row>
    <row r="8" spans="1:23" ht="17" x14ac:dyDescent="0.2">
      <c r="A8" s="212">
        <v>6</v>
      </c>
      <c r="B8" s="210" t="s">
        <v>5</v>
      </c>
      <c r="C8" s="213">
        <v>6</v>
      </c>
      <c r="D8" s="213">
        <v>0</v>
      </c>
      <c r="E8" s="213">
        <f t="shared" si="2"/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18</v>
      </c>
      <c r="M8" s="213">
        <v>3</v>
      </c>
      <c r="N8" s="214">
        <f t="shared" si="3"/>
        <v>0.16666666666666666</v>
      </c>
      <c r="O8" s="213">
        <v>2</v>
      </c>
      <c r="P8" s="213">
        <v>1</v>
      </c>
      <c r="Q8" s="213">
        <f t="shared" ref="Q8:Q22" si="6">P8/O8</f>
        <v>0.5</v>
      </c>
      <c r="R8" s="213">
        <v>3</v>
      </c>
      <c r="S8" s="213">
        <v>0</v>
      </c>
      <c r="T8" s="213">
        <f t="shared" si="5"/>
        <v>0</v>
      </c>
      <c r="U8" s="214">
        <f t="shared" si="0"/>
        <v>0.1111111111111111</v>
      </c>
      <c r="V8" s="213">
        <v>1500</v>
      </c>
      <c r="W8" s="217">
        <f t="shared" si="1"/>
        <v>166.66666666666666</v>
      </c>
    </row>
    <row r="9" spans="1:23" ht="17" x14ac:dyDescent="0.2">
      <c r="A9" s="212">
        <v>7</v>
      </c>
      <c r="B9" s="210" t="s">
        <v>45</v>
      </c>
      <c r="C9" s="213">
        <v>5</v>
      </c>
      <c r="D9" s="213">
        <v>1</v>
      </c>
      <c r="E9" s="213">
        <f t="shared" si="2"/>
        <v>0.2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10</v>
      </c>
      <c r="M9" s="213">
        <v>2</v>
      </c>
      <c r="N9" s="213">
        <f t="shared" si="3"/>
        <v>0.2</v>
      </c>
      <c r="O9" s="213">
        <v>0</v>
      </c>
      <c r="P9" s="213">
        <v>0</v>
      </c>
      <c r="Q9" s="213">
        <v>0</v>
      </c>
      <c r="R9" s="213">
        <v>3</v>
      </c>
      <c r="S9" s="213">
        <v>1</v>
      </c>
      <c r="T9" s="214">
        <f t="shared" si="5"/>
        <v>0.33333333333333331</v>
      </c>
      <c r="U9" s="214">
        <f t="shared" si="0"/>
        <v>0.12222222222222223</v>
      </c>
      <c r="V9" s="213">
        <v>1500</v>
      </c>
      <c r="W9" s="217">
        <f t="shared" si="1"/>
        <v>183.33333333333334</v>
      </c>
    </row>
    <row r="10" spans="1:23" ht="17" x14ac:dyDescent="0.2">
      <c r="A10" s="212">
        <v>8</v>
      </c>
      <c r="B10" s="210" t="s">
        <v>46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1</v>
      </c>
      <c r="J10" s="213">
        <v>0</v>
      </c>
      <c r="K10" s="213">
        <f t="shared" si="4"/>
        <v>0</v>
      </c>
      <c r="L10" s="213">
        <v>1</v>
      </c>
      <c r="M10" s="213">
        <v>0</v>
      </c>
      <c r="N10" s="213">
        <f t="shared" si="3"/>
        <v>0</v>
      </c>
      <c r="O10" s="213">
        <v>3</v>
      </c>
      <c r="P10" s="213">
        <v>0</v>
      </c>
      <c r="Q10" s="213">
        <f t="shared" si="6"/>
        <v>0</v>
      </c>
      <c r="R10" s="213">
        <v>0</v>
      </c>
      <c r="S10" s="213">
        <v>0</v>
      </c>
      <c r="T10" s="213">
        <v>0</v>
      </c>
      <c r="U10" s="213">
        <f t="shared" si="0"/>
        <v>0</v>
      </c>
      <c r="V10" s="213">
        <v>1500</v>
      </c>
      <c r="W10" s="213">
        <f t="shared" si="1"/>
        <v>0</v>
      </c>
    </row>
    <row r="11" spans="1:23" ht="17" x14ac:dyDescent="0.2">
      <c r="A11" s="212">
        <v>9</v>
      </c>
      <c r="B11" s="210" t="s">
        <v>43</v>
      </c>
      <c r="C11" s="213">
        <v>20</v>
      </c>
      <c r="D11" s="213">
        <v>1</v>
      </c>
      <c r="E11" s="213">
        <f t="shared" si="2"/>
        <v>0.05</v>
      </c>
      <c r="F11" s="213">
        <v>2</v>
      </c>
      <c r="G11" s="213">
        <v>0</v>
      </c>
      <c r="H11" s="213">
        <f t="shared" ref="H11:H20" si="7">G11/F11</f>
        <v>0</v>
      </c>
      <c r="I11" s="213">
        <v>5</v>
      </c>
      <c r="J11" s="213">
        <v>0</v>
      </c>
      <c r="K11" s="213">
        <f t="shared" si="4"/>
        <v>0</v>
      </c>
      <c r="L11" s="213">
        <v>41</v>
      </c>
      <c r="M11" s="213">
        <v>3</v>
      </c>
      <c r="N11" s="214">
        <f t="shared" si="3"/>
        <v>7.3170731707317069E-2</v>
      </c>
      <c r="O11" s="213">
        <v>8</v>
      </c>
      <c r="P11" s="213">
        <v>1</v>
      </c>
      <c r="Q11" s="214">
        <f t="shared" si="6"/>
        <v>0.125</v>
      </c>
      <c r="R11" s="213">
        <v>3</v>
      </c>
      <c r="S11" s="213">
        <v>0</v>
      </c>
      <c r="T11" s="213">
        <f t="shared" si="5"/>
        <v>0</v>
      </c>
      <c r="U11" s="214">
        <f t="shared" si="0"/>
        <v>4.1361788617886176E-2</v>
      </c>
      <c r="V11" s="213">
        <v>1500</v>
      </c>
      <c r="W11" s="217">
        <f t="shared" si="1"/>
        <v>62.042682926829265</v>
      </c>
    </row>
    <row r="12" spans="1:23" ht="17" x14ac:dyDescent="0.2">
      <c r="A12" s="212">
        <v>10</v>
      </c>
      <c r="B12" s="210" t="s">
        <v>6</v>
      </c>
      <c r="C12" s="213">
        <v>3</v>
      </c>
      <c r="D12" s="213">
        <v>0</v>
      </c>
      <c r="E12" s="213">
        <f t="shared" si="2"/>
        <v>0</v>
      </c>
      <c r="F12" s="213">
        <v>0</v>
      </c>
      <c r="G12" s="213">
        <v>0</v>
      </c>
      <c r="H12" s="213">
        <v>0</v>
      </c>
      <c r="I12" s="213">
        <v>1</v>
      </c>
      <c r="J12" s="213">
        <v>0</v>
      </c>
      <c r="K12" s="213">
        <f t="shared" si="4"/>
        <v>0</v>
      </c>
      <c r="L12" s="213">
        <v>3</v>
      </c>
      <c r="M12" s="213">
        <v>0</v>
      </c>
      <c r="N12" s="213">
        <f t="shared" si="3"/>
        <v>0</v>
      </c>
      <c r="O12" s="213">
        <v>1</v>
      </c>
      <c r="P12" s="213">
        <v>0</v>
      </c>
      <c r="Q12" s="213">
        <f t="shared" si="6"/>
        <v>0</v>
      </c>
      <c r="R12" s="213">
        <v>0</v>
      </c>
      <c r="S12" s="213">
        <v>0</v>
      </c>
      <c r="T12" s="213">
        <v>0</v>
      </c>
      <c r="U12" s="213">
        <f t="shared" si="0"/>
        <v>0</v>
      </c>
      <c r="V12" s="213">
        <v>1500</v>
      </c>
      <c r="W12" s="213">
        <f t="shared" si="1"/>
        <v>0</v>
      </c>
    </row>
    <row r="13" spans="1:23" ht="17" x14ac:dyDescent="0.2">
      <c r="A13" s="212">
        <v>11</v>
      </c>
      <c r="B13" s="210" t="s">
        <v>7</v>
      </c>
      <c r="C13" s="213">
        <v>11</v>
      </c>
      <c r="D13" s="213">
        <v>3</v>
      </c>
      <c r="E13" s="214">
        <f t="shared" si="2"/>
        <v>0.27272727272727271</v>
      </c>
      <c r="F13" s="213">
        <v>1</v>
      </c>
      <c r="G13" s="213">
        <v>0</v>
      </c>
      <c r="H13" s="213">
        <f t="shared" si="7"/>
        <v>0</v>
      </c>
      <c r="I13" s="213">
        <v>1</v>
      </c>
      <c r="J13" s="213">
        <v>1</v>
      </c>
      <c r="K13" s="213">
        <f t="shared" si="4"/>
        <v>1</v>
      </c>
      <c r="L13" s="213">
        <v>14</v>
      </c>
      <c r="M13" s="213">
        <v>1</v>
      </c>
      <c r="N13" s="214">
        <f t="shared" si="3"/>
        <v>7.1428571428571425E-2</v>
      </c>
      <c r="O13" s="213">
        <v>2</v>
      </c>
      <c r="P13" s="213">
        <v>1</v>
      </c>
      <c r="Q13" s="213">
        <f t="shared" si="6"/>
        <v>0.5</v>
      </c>
      <c r="R13" s="213">
        <v>3</v>
      </c>
      <c r="S13" s="213">
        <v>0</v>
      </c>
      <c r="T13" s="213">
        <f t="shared" si="5"/>
        <v>0</v>
      </c>
      <c r="U13" s="214">
        <f t="shared" si="0"/>
        <v>0.30735930735930733</v>
      </c>
      <c r="V13" s="213">
        <v>1500</v>
      </c>
      <c r="W13" s="217">
        <f t="shared" si="1"/>
        <v>461.03896103896102</v>
      </c>
    </row>
    <row r="14" spans="1:23" ht="17" x14ac:dyDescent="0.2">
      <c r="A14" s="212">
        <v>12</v>
      </c>
      <c r="B14" s="210" t="s">
        <v>8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4</v>
      </c>
      <c r="M14" s="213">
        <v>0</v>
      </c>
      <c r="N14" s="213">
        <f t="shared" si="3"/>
        <v>0</v>
      </c>
      <c r="O14" s="213">
        <v>0</v>
      </c>
      <c r="P14" s="213">
        <v>0</v>
      </c>
      <c r="Q14" s="213">
        <v>0</v>
      </c>
      <c r="R14" s="213">
        <v>1</v>
      </c>
      <c r="S14" s="213">
        <v>0</v>
      </c>
      <c r="T14" s="213">
        <f t="shared" si="5"/>
        <v>0</v>
      </c>
      <c r="U14" s="213">
        <f t="shared" si="0"/>
        <v>0</v>
      </c>
      <c r="V14" s="213">
        <v>1500</v>
      </c>
      <c r="W14" s="213">
        <f t="shared" si="1"/>
        <v>0</v>
      </c>
    </row>
    <row r="15" spans="1:23" ht="17" x14ac:dyDescent="0.2">
      <c r="A15" s="212">
        <v>13</v>
      </c>
      <c r="B15" s="210" t="s">
        <v>9</v>
      </c>
      <c r="C15" s="213">
        <v>13</v>
      </c>
      <c r="D15" s="213">
        <v>3</v>
      </c>
      <c r="E15" s="214">
        <f t="shared" si="2"/>
        <v>0.23076923076923078</v>
      </c>
      <c r="F15" s="213">
        <v>2</v>
      </c>
      <c r="G15" s="213">
        <v>1</v>
      </c>
      <c r="H15" s="213">
        <f t="shared" si="7"/>
        <v>0.5</v>
      </c>
      <c r="I15" s="213">
        <v>2</v>
      </c>
      <c r="J15" s="213">
        <v>0</v>
      </c>
      <c r="K15" s="213">
        <f t="shared" si="4"/>
        <v>0</v>
      </c>
      <c r="L15" s="213">
        <v>13</v>
      </c>
      <c r="M15" s="213">
        <v>1</v>
      </c>
      <c r="N15" s="214">
        <f t="shared" si="3"/>
        <v>7.6923076923076927E-2</v>
      </c>
      <c r="O15" s="213">
        <v>2</v>
      </c>
      <c r="P15" s="213">
        <v>1</v>
      </c>
      <c r="Q15" s="213">
        <f t="shared" si="6"/>
        <v>0.5</v>
      </c>
      <c r="R15" s="213">
        <v>3</v>
      </c>
      <c r="S15" s="213">
        <v>1</v>
      </c>
      <c r="T15" s="214">
        <f t="shared" si="5"/>
        <v>0.33333333333333331</v>
      </c>
      <c r="U15" s="214">
        <f t="shared" si="0"/>
        <v>0.27350427350427348</v>
      </c>
      <c r="V15" s="213">
        <v>1500</v>
      </c>
      <c r="W15" s="217">
        <f t="shared" si="1"/>
        <v>410.25641025641022</v>
      </c>
    </row>
    <row r="16" spans="1:23" ht="17" x14ac:dyDescent="0.2">
      <c r="A16" s="212">
        <v>14</v>
      </c>
      <c r="B16" s="210" t="s">
        <v>10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1</v>
      </c>
      <c r="M16" s="213">
        <v>0</v>
      </c>
      <c r="N16" s="213">
        <f t="shared" si="3"/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f t="shared" si="0"/>
        <v>0</v>
      </c>
      <c r="V16" s="213">
        <v>1500</v>
      </c>
      <c r="W16" s="213">
        <f t="shared" si="1"/>
        <v>0</v>
      </c>
    </row>
    <row r="17" spans="1:23" ht="17" x14ac:dyDescent="0.2">
      <c r="A17" s="212">
        <v>15</v>
      </c>
      <c r="B17" s="210" t="s">
        <v>11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1</v>
      </c>
      <c r="J17" s="213">
        <v>0</v>
      </c>
      <c r="K17" s="213">
        <f t="shared" si="4"/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1</v>
      </c>
      <c r="S17" s="213">
        <v>0</v>
      </c>
      <c r="T17" s="213">
        <f t="shared" si="5"/>
        <v>0</v>
      </c>
      <c r="U17" s="213">
        <f t="shared" si="0"/>
        <v>0</v>
      </c>
      <c r="V17" s="213">
        <v>1500</v>
      </c>
      <c r="W17" s="213">
        <f t="shared" si="1"/>
        <v>0</v>
      </c>
    </row>
    <row r="18" spans="1:23" ht="17" x14ac:dyDescent="0.2">
      <c r="A18" s="212">
        <v>16</v>
      </c>
      <c r="B18" s="210" t="s">
        <v>12</v>
      </c>
      <c r="C18" s="213">
        <v>9</v>
      </c>
      <c r="D18" s="213">
        <v>1</v>
      </c>
      <c r="E18" s="214">
        <f t="shared" si="2"/>
        <v>0.1111111111111111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14</v>
      </c>
      <c r="M18" s="213">
        <v>1</v>
      </c>
      <c r="N18" s="214">
        <f t="shared" si="3"/>
        <v>7.1428571428571425E-2</v>
      </c>
      <c r="O18" s="213">
        <v>1</v>
      </c>
      <c r="P18" s="213">
        <v>0</v>
      </c>
      <c r="Q18" s="213">
        <f t="shared" si="6"/>
        <v>0</v>
      </c>
      <c r="R18" s="213">
        <v>0</v>
      </c>
      <c r="S18" s="213">
        <v>0</v>
      </c>
      <c r="T18" s="213">
        <v>0</v>
      </c>
      <c r="U18" s="214">
        <f t="shared" si="0"/>
        <v>3.0423280423280422E-2</v>
      </c>
      <c r="V18" s="213">
        <v>1500</v>
      </c>
      <c r="W18" s="217">
        <f t="shared" si="1"/>
        <v>45.634920634920633</v>
      </c>
    </row>
    <row r="19" spans="1:23" ht="17" x14ac:dyDescent="0.2">
      <c r="A19" s="212">
        <v>17</v>
      </c>
      <c r="B19" s="210" t="s">
        <v>13</v>
      </c>
      <c r="C19" s="213">
        <v>5</v>
      </c>
      <c r="D19" s="213">
        <v>0</v>
      </c>
      <c r="E19" s="213">
        <f t="shared" si="2"/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2</v>
      </c>
      <c r="M19" s="213">
        <v>0</v>
      </c>
      <c r="N19" s="213">
        <f t="shared" si="3"/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f t="shared" si="0"/>
        <v>0</v>
      </c>
      <c r="V19" s="213">
        <v>1500</v>
      </c>
      <c r="W19" s="213">
        <f t="shared" si="1"/>
        <v>0</v>
      </c>
    </row>
    <row r="20" spans="1:23" ht="17" x14ac:dyDescent="0.2">
      <c r="A20" s="212">
        <v>18</v>
      </c>
      <c r="B20" s="210" t="s">
        <v>14</v>
      </c>
      <c r="C20" s="213">
        <v>3</v>
      </c>
      <c r="D20" s="213">
        <v>0</v>
      </c>
      <c r="E20" s="213">
        <f t="shared" si="2"/>
        <v>0</v>
      </c>
      <c r="F20" s="213">
        <v>1</v>
      </c>
      <c r="G20" s="213">
        <v>1</v>
      </c>
      <c r="H20" s="213">
        <f t="shared" si="7"/>
        <v>1</v>
      </c>
      <c r="I20" s="213">
        <v>0</v>
      </c>
      <c r="J20" s="213">
        <v>0</v>
      </c>
      <c r="K20" s="213">
        <v>0</v>
      </c>
      <c r="L20" s="213">
        <v>9</v>
      </c>
      <c r="M20" s="213">
        <v>2</v>
      </c>
      <c r="N20" s="214">
        <f t="shared" si="3"/>
        <v>0.22222222222222221</v>
      </c>
      <c r="O20" s="213">
        <v>0</v>
      </c>
      <c r="P20" s="213">
        <v>0</v>
      </c>
      <c r="Q20" s="213">
        <v>0</v>
      </c>
      <c r="R20" s="213">
        <v>2</v>
      </c>
      <c r="S20" s="213">
        <v>0</v>
      </c>
      <c r="T20" s="213">
        <f t="shared" si="5"/>
        <v>0</v>
      </c>
      <c r="U20" s="214">
        <f t="shared" si="0"/>
        <v>0.20370370370370372</v>
      </c>
      <c r="V20" s="213">
        <v>1500</v>
      </c>
      <c r="W20" s="217">
        <f t="shared" si="1"/>
        <v>305.5555555555556</v>
      </c>
    </row>
    <row r="21" spans="1:23" ht="17" x14ac:dyDescent="0.2">
      <c r="A21" s="212">
        <v>19</v>
      </c>
      <c r="B21" s="210" t="s">
        <v>15</v>
      </c>
      <c r="C21" s="213">
        <v>9</v>
      </c>
      <c r="D21" s="213">
        <v>0</v>
      </c>
      <c r="E21" s="213">
        <f t="shared" si="2"/>
        <v>0</v>
      </c>
      <c r="F21" s="213">
        <v>0</v>
      </c>
      <c r="G21" s="213">
        <v>0</v>
      </c>
      <c r="H21" s="213">
        <v>0</v>
      </c>
      <c r="I21" s="213">
        <v>1</v>
      </c>
      <c r="J21" s="213">
        <v>0</v>
      </c>
      <c r="K21" s="213">
        <f t="shared" si="4"/>
        <v>0</v>
      </c>
      <c r="L21" s="213">
        <v>14</v>
      </c>
      <c r="M21" s="213">
        <v>0</v>
      </c>
      <c r="N21" s="213">
        <f t="shared" si="3"/>
        <v>0</v>
      </c>
      <c r="O21" s="213">
        <v>1</v>
      </c>
      <c r="P21" s="213">
        <v>0</v>
      </c>
      <c r="Q21" s="213">
        <f t="shared" si="6"/>
        <v>0</v>
      </c>
      <c r="R21" s="213">
        <v>2</v>
      </c>
      <c r="S21" s="213">
        <v>1</v>
      </c>
      <c r="T21" s="213">
        <f t="shared" si="5"/>
        <v>0.5</v>
      </c>
      <c r="U21" s="214">
        <f t="shared" si="0"/>
        <v>8.3333333333333329E-2</v>
      </c>
      <c r="V21" s="213">
        <v>1500</v>
      </c>
      <c r="W21" s="213">
        <f t="shared" si="1"/>
        <v>125</v>
      </c>
    </row>
    <row r="22" spans="1:23" ht="17" x14ac:dyDescent="0.2">
      <c r="A22" s="212">
        <v>20</v>
      </c>
      <c r="B22" s="210" t="s">
        <v>16</v>
      </c>
      <c r="C22" s="213">
        <v>6</v>
      </c>
      <c r="D22" s="213">
        <v>1</v>
      </c>
      <c r="E22" s="214">
        <f t="shared" si="2"/>
        <v>0.16666666666666666</v>
      </c>
      <c r="F22" s="213">
        <v>0</v>
      </c>
      <c r="G22" s="213">
        <v>0</v>
      </c>
      <c r="H22" s="213">
        <v>0</v>
      </c>
      <c r="I22" s="213">
        <v>2</v>
      </c>
      <c r="J22" s="213">
        <v>0</v>
      </c>
      <c r="K22" s="213">
        <f t="shared" si="4"/>
        <v>0</v>
      </c>
      <c r="L22" s="213">
        <v>10</v>
      </c>
      <c r="M22" s="213">
        <v>0</v>
      </c>
      <c r="N22" s="213">
        <f t="shared" si="3"/>
        <v>0</v>
      </c>
      <c r="O22" s="213">
        <v>2</v>
      </c>
      <c r="P22" s="213">
        <v>1</v>
      </c>
      <c r="Q22" s="213">
        <f t="shared" si="6"/>
        <v>0.5</v>
      </c>
      <c r="R22" s="213">
        <v>2</v>
      </c>
      <c r="S22" s="213">
        <v>0</v>
      </c>
      <c r="T22" s="213">
        <f t="shared" si="5"/>
        <v>0</v>
      </c>
      <c r="U22" s="214">
        <f t="shared" si="0"/>
        <v>0.1111111111111111</v>
      </c>
      <c r="V22" s="213">
        <v>1500</v>
      </c>
      <c r="W22" s="217">
        <f t="shared" si="1"/>
        <v>166.66666666666666</v>
      </c>
    </row>
    <row r="23" spans="1:23" ht="18" thickBot="1" x14ac:dyDescent="0.25">
      <c r="A23" s="215">
        <v>21</v>
      </c>
      <c r="B23" s="216" t="s">
        <v>17</v>
      </c>
      <c r="C23" s="213">
        <v>4</v>
      </c>
      <c r="D23" s="213">
        <v>0</v>
      </c>
      <c r="E23" s="213">
        <f t="shared" si="2"/>
        <v>0</v>
      </c>
      <c r="F23" s="213">
        <v>0</v>
      </c>
      <c r="G23" s="213">
        <v>0</v>
      </c>
      <c r="H23" s="213">
        <v>0</v>
      </c>
      <c r="I23" s="213">
        <v>2</v>
      </c>
      <c r="J23" s="213">
        <v>0</v>
      </c>
      <c r="K23" s="213">
        <f t="shared" si="4"/>
        <v>0</v>
      </c>
      <c r="L23" s="213">
        <v>6</v>
      </c>
      <c r="M23" s="213">
        <v>0</v>
      </c>
      <c r="N23" s="213">
        <f t="shared" si="3"/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f t="shared" si="0"/>
        <v>0</v>
      </c>
      <c r="V23" s="213">
        <v>1500</v>
      </c>
      <c r="W23" s="213">
        <f t="shared" si="1"/>
        <v>0</v>
      </c>
    </row>
  </sheetData>
  <mergeCells count="15">
    <mergeCell ref="C1:D1"/>
    <mergeCell ref="F1:G1"/>
    <mergeCell ref="I1:J1"/>
    <mergeCell ref="L1:M1"/>
    <mergeCell ref="O1:P1"/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R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2019-01-31T13:32:48Z</dcterms:modified>
</cp:coreProperties>
</file>