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ir/Desktop/"/>
    </mc:Choice>
  </mc:AlternateContent>
  <xr:revisionPtr revIDLastSave="0" documentId="8_{8F13D56C-EE90-D847-8DF9-62D41F668FD8}" xr6:coauthVersionLast="47" xr6:coauthVersionMax="47" xr10:uidLastSave="{00000000-0000-0000-0000-000000000000}"/>
  <bookViews>
    <workbookView xWindow="0" yWindow="740" windowWidth="22140" windowHeight="15140" tabRatio="500" activeTab="1" xr2:uid="{00000000-000D-0000-FFFF-FFFF00000000}"/>
  </bookViews>
  <sheets>
    <sheet name="Кубок_Группа А" sheetId="7" r:id="rId1"/>
    <sheet name="Кубок_Группа Б" sheetId="13" r:id="rId2"/>
    <sheet name="п. 5" sheetId="14" r:id="rId3"/>
    <sheet name="п. 6" sheetId="11" r:id="rId4"/>
    <sheet name="п. 7" sheetId="10" r:id="rId5"/>
    <sheet name="п. 17" sheetId="12" r:id="rId6"/>
    <sheet name="п.21. Группа А" sheetId="8" r:id="rId7"/>
    <sheet name="п.21. Группа Б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0" l="1"/>
  <c r="D22" i="10"/>
  <c r="D3" i="10"/>
  <c r="D13" i="10" l="1"/>
  <c r="BZ12" i="13" l="1"/>
  <c r="BW12" i="13"/>
  <c r="BT12" i="13"/>
  <c r="BQ12" i="13"/>
  <c r="BN12" i="13"/>
  <c r="BK12" i="13"/>
  <c r="BH12" i="13"/>
  <c r="BA12" i="13"/>
  <c r="AX12" i="13"/>
  <c r="AU12" i="13"/>
  <c r="AR12" i="13"/>
  <c r="AO12" i="13"/>
  <c r="AL12" i="13"/>
  <c r="AI12" i="13"/>
  <c r="AF12" i="13"/>
  <c r="AC12" i="13"/>
  <c r="Z12" i="13"/>
  <c r="W12" i="13"/>
  <c r="T12" i="13"/>
  <c r="Q12" i="13"/>
  <c r="N12" i="13"/>
  <c r="K12" i="13"/>
  <c r="H12" i="13"/>
  <c r="E12" i="13"/>
  <c r="BZ11" i="13"/>
  <c r="BW11" i="13"/>
  <c r="BT11" i="13"/>
  <c r="BQ11" i="13"/>
  <c r="BN11" i="13"/>
  <c r="BK11" i="13"/>
  <c r="BH11" i="13"/>
  <c r="BA11" i="13"/>
  <c r="AX11" i="13"/>
  <c r="AU11" i="13"/>
  <c r="AR11" i="13"/>
  <c r="AO11" i="13"/>
  <c r="AL11" i="13"/>
  <c r="AI11" i="13"/>
  <c r="AF11" i="13"/>
  <c r="AC11" i="13"/>
  <c r="Z11" i="13"/>
  <c r="W11" i="13"/>
  <c r="T11" i="13"/>
  <c r="Q11" i="13"/>
  <c r="N11" i="13"/>
  <c r="K11" i="13"/>
  <c r="H11" i="13"/>
  <c r="E11" i="13"/>
  <c r="BZ10" i="13"/>
  <c r="BW10" i="13"/>
  <c r="BT10" i="13"/>
  <c r="BQ10" i="13"/>
  <c r="BN10" i="13"/>
  <c r="BK10" i="13"/>
  <c r="BH10" i="13"/>
  <c r="BA10" i="13"/>
  <c r="AX10" i="13"/>
  <c r="AU10" i="13"/>
  <c r="AR10" i="13"/>
  <c r="AO10" i="13"/>
  <c r="AL10" i="13"/>
  <c r="AI10" i="13"/>
  <c r="AF10" i="13"/>
  <c r="AC10" i="13"/>
  <c r="Z10" i="13"/>
  <c r="W10" i="13"/>
  <c r="T10" i="13"/>
  <c r="Q10" i="13"/>
  <c r="N10" i="13"/>
  <c r="K10" i="13"/>
  <c r="H10" i="13"/>
  <c r="E10" i="13"/>
  <c r="BZ9" i="13"/>
  <c r="BW9" i="13"/>
  <c r="BT9" i="13"/>
  <c r="BQ9" i="13"/>
  <c r="BN9" i="13"/>
  <c r="BK9" i="13"/>
  <c r="BH9" i="13"/>
  <c r="BA9" i="13"/>
  <c r="AX9" i="13"/>
  <c r="AU9" i="13"/>
  <c r="AR9" i="13"/>
  <c r="AO9" i="13"/>
  <c r="AL9" i="13"/>
  <c r="AI9" i="13"/>
  <c r="AF9" i="13"/>
  <c r="AC9" i="13"/>
  <c r="Z9" i="13"/>
  <c r="W9" i="13"/>
  <c r="T9" i="13"/>
  <c r="Q9" i="13"/>
  <c r="N9" i="13"/>
  <c r="K9" i="13"/>
  <c r="H9" i="13"/>
  <c r="E9" i="13"/>
  <c r="BZ8" i="13"/>
  <c r="BW8" i="13"/>
  <c r="BT8" i="13"/>
  <c r="BQ8" i="13"/>
  <c r="BN8" i="13"/>
  <c r="BK8" i="13"/>
  <c r="BH8" i="13"/>
  <c r="BA8" i="13"/>
  <c r="AX8" i="13"/>
  <c r="AU8" i="13"/>
  <c r="AR8" i="13"/>
  <c r="AO8" i="13"/>
  <c r="AL8" i="13"/>
  <c r="AI8" i="13"/>
  <c r="AF8" i="13"/>
  <c r="AC8" i="13"/>
  <c r="Z8" i="13"/>
  <c r="W8" i="13"/>
  <c r="T8" i="13"/>
  <c r="Q8" i="13"/>
  <c r="N8" i="13"/>
  <c r="K8" i="13"/>
  <c r="H8" i="13"/>
  <c r="E8" i="13"/>
  <c r="BZ7" i="13"/>
  <c r="BW7" i="13"/>
  <c r="BT7" i="13"/>
  <c r="BQ7" i="13"/>
  <c r="BN7" i="13"/>
  <c r="BK7" i="13"/>
  <c r="BH7" i="13"/>
  <c r="BA7" i="13"/>
  <c r="AX7" i="13"/>
  <c r="AU7" i="13"/>
  <c r="AR7" i="13"/>
  <c r="AO7" i="13"/>
  <c r="AL7" i="13"/>
  <c r="AI7" i="13"/>
  <c r="AF7" i="13"/>
  <c r="AC7" i="13"/>
  <c r="Z7" i="13"/>
  <c r="W7" i="13"/>
  <c r="T7" i="13"/>
  <c r="Q7" i="13"/>
  <c r="N7" i="13"/>
  <c r="K7" i="13"/>
  <c r="H7" i="13"/>
  <c r="E7" i="13"/>
  <c r="BZ6" i="13"/>
  <c r="BW6" i="13"/>
  <c r="BT6" i="13"/>
  <c r="BQ6" i="13"/>
  <c r="BN6" i="13"/>
  <c r="BK6" i="13"/>
  <c r="BH6" i="13"/>
  <c r="BA6" i="13"/>
  <c r="AX6" i="13"/>
  <c r="AU6" i="13"/>
  <c r="AR6" i="13"/>
  <c r="AO6" i="13"/>
  <c r="AL6" i="13"/>
  <c r="AI6" i="13"/>
  <c r="AF6" i="13"/>
  <c r="AC6" i="13"/>
  <c r="Z6" i="13"/>
  <c r="W6" i="13"/>
  <c r="T6" i="13"/>
  <c r="Q6" i="13"/>
  <c r="N6" i="13"/>
  <c r="K6" i="13"/>
  <c r="H6" i="13"/>
  <c r="E6" i="13"/>
  <c r="BZ5" i="13"/>
  <c r="BW5" i="13"/>
  <c r="BT5" i="13"/>
  <c r="BQ5" i="13"/>
  <c r="BN5" i="13"/>
  <c r="BK5" i="13"/>
  <c r="BH5" i="13"/>
  <c r="BA5" i="13"/>
  <c r="AX5" i="13"/>
  <c r="AU5" i="13"/>
  <c r="AR5" i="13"/>
  <c r="AO5" i="13"/>
  <c r="AL5" i="13"/>
  <c r="AI5" i="13"/>
  <c r="AF5" i="13"/>
  <c r="AC5" i="13"/>
  <c r="Z5" i="13"/>
  <c r="W5" i="13"/>
  <c r="T5" i="13"/>
  <c r="Q5" i="13"/>
  <c r="N5" i="13"/>
  <c r="K5" i="13"/>
  <c r="H5" i="13"/>
  <c r="E5" i="13"/>
  <c r="BZ4" i="13"/>
  <c r="BW4" i="13"/>
  <c r="BT4" i="13"/>
  <c r="BQ4" i="13"/>
  <c r="BN4" i="13"/>
  <c r="BK4" i="13"/>
  <c r="BH4" i="13"/>
  <c r="BA4" i="13"/>
  <c r="AX4" i="13"/>
  <c r="AU4" i="13"/>
  <c r="AR4" i="13"/>
  <c r="AO4" i="13"/>
  <c r="AL4" i="13"/>
  <c r="AI4" i="13"/>
  <c r="AF4" i="13"/>
  <c r="AC4" i="13"/>
  <c r="Z4" i="13"/>
  <c r="W4" i="13"/>
  <c r="T4" i="13"/>
  <c r="Q4" i="13"/>
  <c r="N4" i="13"/>
  <c r="K4" i="13"/>
  <c r="H4" i="13"/>
  <c r="E4" i="13"/>
  <c r="BZ3" i="13"/>
  <c r="BW3" i="13"/>
  <c r="BT3" i="13"/>
  <c r="BQ3" i="13"/>
  <c r="BN3" i="13"/>
  <c r="BK3" i="13"/>
  <c r="BH3" i="13"/>
  <c r="BA3" i="13"/>
  <c r="AX3" i="13"/>
  <c r="AU3" i="13"/>
  <c r="AR3" i="13"/>
  <c r="AO3" i="13"/>
  <c r="AL3" i="13"/>
  <c r="AI3" i="13"/>
  <c r="AF3" i="13"/>
  <c r="AC3" i="13"/>
  <c r="Z3" i="13"/>
  <c r="W3" i="13"/>
  <c r="T3" i="13"/>
  <c r="Q3" i="13"/>
  <c r="N3" i="13"/>
  <c r="K3" i="13"/>
  <c r="H3" i="13"/>
  <c r="E3" i="13"/>
  <c r="CA10" i="13" l="1"/>
  <c r="CA6" i="13"/>
  <c r="CA5" i="13"/>
  <c r="CA9" i="13"/>
  <c r="CA11" i="13"/>
  <c r="CA7" i="13"/>
  <c r="CA4" i="13"/>
  <c r="CA12" i="13"/>
  <c r="CA3" i="13"/>
  <c r="CA8" i="13"/>
  <c r="BW15" i="7"/>
  <c r="BW14" i="7"/>
  <c r="BW13" i="7"/>
  <c r="BW12" i="7"/>
  <c r="BW11" i="7"/>
  <c r="BW10" i="7"/>
  <c r="BW9" i="7"/>
  <c r="BW8" i="7"/>
  <c r="BW7" i="7"/>
  <c r="BW6" i="7"/>
  <c r="BW5" i="7"/>
  <c r="BW4" i="7"/>
  <c r="BW3" i="7"/>
  <c r="AF15" i="7"/>
  <c r="AF14" i="7"/>
  <c r="AF13" i="7"/>
  <c r="AF12" i="7"/>
  <c r="AF11" i="7"/>
  <c r="AF10" i="7"/>
  <c r="AF9" i="7"/>
  <c r="AF8" i="7"/>
  <c r="AF7" i="7"/>
  <c r="AF6" i="7"/>
  <c r="AF5" i="7"/>
  <c r="AF4" i="7"/>
  <c r="AF3" i="7"/>
  <c r="AC15" i="7"/>
  <c r="AC14" i="7"/>
  <c r="AC13" i="7"/>
  <c r="AC12" i="7"/>
  <c r="AC11" i="7"/>
  <c r="AC10" i="7"/>
  <c r="AC9" i="7"/>
  <c r="AC8" i="7"/>
  <c r="AC7" i="7"/>
  <c r="AC6" i="7"/>
  <c r="AC5" i="7"/>
  <c r="AC4" i="7"/>
  <c r="AC3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D24" i="11" l="1"/>
  <c r="D22" i="11"/>
  <c r="D3" i="11"/>
  <c r="D5" i="11"/>
  <c r="D13" i="11"/>
  <c r="D26" i="11"/>
  <c r="D25" i="11"/>
  <c r="D23" i="11"/>
  <c r="D21" i="11"/>
  <c r="D20" i="11"/>
  <c r="D19" i="11"/>
  <c r="D18" i="11"/>
  <c r="D17" i="11"/>
  <c r="D15" i="11"/>
  <c r="D14" i="11"/>
  <c r="D12" i="11"/>
  <c r="D11" i="11"/>
  <c r="D10" i="11"/>
  <c r="D9" i="11"/>
  <c r="D8" i="11"/>
  <c r="D7" i="11"/>
  <c r="D6" i="11"/>
  <c r="D6" i="10" l="1"/>
  <c r="D18" i="10"/>
  <c r="D19" i="10"/>
  <c r="D20" i="10"/>
  <c r="D21" i="10"/>
  <c r="D23" i="10"/>
  <c r="D25" i="10"/>
  <c r="D26" i="10"/>
  <c r="D17" i="10"/>
  <c r="D7" i="10"/>
  <c r="D8" i="10"/>
  <c r="D9" i="10"/>
  <c r="D10" i="10"/>
  <c r="D11" i="10"/>
  <c r="D12" i="10"/>
  <c r="D14" i="10"/>
  <c r="D15" i="10"/>
  <c r="E12" i="9" l="1"/>
  <c r="E11" i="9"/>
  <c r="E10" i="9"/>
  <c r="E9" i="9"/>
  <c r="E8" i="9"/>
  <c r="E7" i="9"/>
  <c r="E6" i="9"/>
  <c r="E5" i="9"/>
  <c r="E4" i="9"/>
  <c r="E3" i="9"/>
  <c r="E2" i="9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BZ6" i="7" l="1"/>
  <c r="BT6" i="7"/>
  <c r="BQ6" i="7"/>
  <c r="BN6" i="7"/>
  <c r="BK6" i="7"/>
  <c r="BH6" i="7"/>
  <c r="BA6" i="7"/>
  <c r="AX6" i="7"/>
  <c r="AU6" i="7"/>
  <c r="AR6" i="7"/>
  <c r="AO6" i="7"/>
  <c r="AL6" i="7"/>
  <c r="AI6" i="7"/>
  <c r="Z6" i="7"/>
  <c r="W6" i="7"/>
  <c r="T6" i="7"/>
  <c r="N6" i="7"/>
  <c r="K6" i="7"/>
  <c r="H6" i="7"/>
  <c r="E6" i="7"/>
  <c r="BZ15" i="7"/>
  <c r="BT15" i="7"/>
  <c r="BQ15" i="7"/>
  <c r="BN15" i="7"/>
  <c r="BK15" i="7"/>
  <c r="BH15" i="7"/>
  <c r="BA15" i="7"/>
  <c r="AX15" i="7"/>
  <c r="AU15" i="7"/>
  <c r="AR15" i="7"/>
  <c r="AO15" i="7"/>
  <c r="AL15" i="7"/>
  <c r="AI15" i="7"/>
  <c r="Z15" i="7"/>
  <c r="W15" i="7"/>
  <c r="T15" i="7"/>
  <c r="N15" i="7"/>
  <c r="K15" i="7"/>
  <c r="H15" i="7"/>
  <c r="E15" i="7"/>
  <c r="BZ14" i="7"/>
  <c r="BT14" i="7"/>
  <c r="BQ14" i="7"/>
  <c r="BN14" i="7"/>
  <c r="BK14" i="7"/>
  <c r="BH14" i="7"/>
  <c r="BA14" i="7"/>
  <c r="AX14" i="7"/>
  <c r="AU14" i="7"/>
  <c r="AR14" i="7"/>
  <c r="AO14" i="7"/>
  <c r="AL14" i="7"/>
  <c r="AI14" i="7"/>
  <c r="Z14" i="7"/>
  <c r="W14" i="7"/>
  <c r="T14" i="7"/>
  <c r="N14" i="7"/>
  <c r="K14" i="7"/>
  <c r="H14" i="7"/>
  <c r="E14" i="7"/>
  <c r="BZ13" i="7"/>
  <c r="BT13" i="7"/>
  <c r="BQ13" i="7"/>
  <c r="BN13" i="7"/>
  <c r="BK13" i="7"/>
  <c r="BH13" i="7"/>
  <c r="BA13" i="7"/>
  <c r="AX13" i="7"/>
  <c r="AU13" i="7"/>
  <c r="AR13" i="7"/>
  <c r="AO13" i="7"/>
  <c r="AL13" i="7"/>
  <c r="AI13" i="7"/>
  <c r="Z13" i="7"/>
  <c r="W13" i="7"/>
  <c r="T13" i="7"/>
  <c r="N13" i="7"/>
  <c r="K13" i="7"/>
  <c r="H13" i="7"/>
  <c r="E13" i="7"/>
  <c r="BZ12" i="7"/>
  <c r="BT12" i="7"/>
  <c r="BQ12" i="7"/>
  <c r="BN12" i="7"/>
  <c r="BK12" i="7"/>
  <c r="BH12" i="7"/>
  <c r="BA12" i="7"/>
  <c r="AX12" i="7"/>
  <c r="AU12" i="7"/>
  <c r="AR12" i="7"/>
  <c r="AO12" i="7"/>
  <c r="AL12" i="7"/>
  <c r="AI12" i="7"/>
  <c r="Z12" i="7"/>
  <c r="W12" i="7"/>
  <c r="T12" i="7"/>
  <c r="N12" i="7"/>
  <c r="K12" i="7"/>
  <c r="H12" i="7"/>
  <c r="E12" i="7"/>
  <c r="BZ11" i="7"/>
  <c r="BT11" i="7"/>
  <c r="BQ11" i="7"/>
  <c r="BN11" i="7"/>
  <c r="BK11" i="7"/>
  <c r="BH11" i="7"/>
  <c r="BA11" i="7"/>
  <c r="AX11" i="7"/>
  <c r="AU11" i="7"/>
  <c r="AR11" i="7"/>
  <c r="AO11" i="7"/>
  <c r="AL11" i="7"/>
  <c r="AI11" i="7"/>
  <c r="Z11" i="7"/>
  <c r="W11" i="7"/>
  <c r="T11" i="7"/>
  <c r="N11" i="7"/>
  <c r="K11" i="7"/>
  <c r="H11" i="7"/>
  <c r="E11" i="7"/>
  <c r="BZ10" i="7"/>
  <c r="BT10" i="7"/>
  <c r="BQ10" i="7"/>
  <c r="BN10" i="7"/>
  <c r="BK10" i="7"/>
  <c r="BH10" i="7"/>
  <c r="BA10" i="7"/>
  <c r="AX10" i="7"/>
  <c r="AU10" i="7"/>
  <c r="AR10" i="7"/>
  <c r="AO10" i="7"/>
  <c r="AL10" i="7"/>
  <c r="AI10" i="7"/>
  <c r="Z10" i="7"/>
  <c r="W10" i="7"/>
  <c r="T10" i="7"/>
  <c r="N10" i="7"/>
  <c r="K10" i="7"/>
  <c r="H10" i="7"/>
  <c r="E10" i="7"/>
  <c r="BZ9" i="7"/>
  <c r="BT9" i="7"/>
  <c r="BQ9" i="7"/>
  <c r="BN9" i="7"/>
  <c r="BK9" i="7"/>
  <c r="BH9" i="7"/>
  <c r="BA9" i="7"/>
  <c r="AX9" i="7"/>
  <c r="AU9" i="7"/>
  <c r="AR9" i="7"/>
  <c r="AO9" i="7"/>
  <c r="AL9" i="7"/>
  <c r="AI9" i="7"/>
  <c r="Z9" i="7"/>
  <c r="W9" i="7"/>
  <c r="T9" i="7"/>
  <c r="N9" i="7"/>
  <c r="K9" i="7"/>
  <c r="H9" i="7"/>
  <c r="E9" i="7"/>
  <c r="BZ8" i="7"/>
  <c r="BT8" i="7"/>
  <c r="BQ8" i="7"/>
  <c r="BN8" i="7"/>
  <c r="BK8" i="7"/>
  <c r="BH8" i="7"/>
  <c r="BA8" i="7"/>
  <c r="AX8" i="7"/>
  <c r="AU8" i="7"/>
  <c r="AR8" i="7"/>
  <c r="AO8" i="7"/>
  <c r="AL8" i="7"/>
  <c r="AI8" i="7"/>
  <c r="Z8" i="7"/>
  <c r="W8" i="7"/>
  <c r="T8" i="7"/>
  <c r="N8" i="7"/>
  <c r="K8" i="7"/>
  <c r="H8" i="7"/>
  <c r="E8" i="7"/>
  <c r="BZ7" i="7"/>
  <c r="BT7" i="7"/>
  <c r="BQ7" i="7"/>
  <c r="BN7" i="7"/>
  <c r="BK7" i="7"/>
  <c r="BH7" i="7"/>
  <c r="BA7" i="7"/>
  <c r="AX7" i="7"/>
  <c r="AU7" i="7"/>
  <c r="AR7" i="7"/>
  <c r="AO7" i="7"/>
  <c r="AL7" i="7"/>
  <c r="AI7" i="7"/>
  <c r="Z7" i="7"/>
  <c r="W7" i="7"/>
  <c r="T7" i="7"/>
  <c r="N7" i="7"/>
  <c r="K7" i="7"/>
  <c r="H7" i="7"/>
  <c r="E7" i="7"/>
  <c r="BZ5" i="7"/>
  <c r="BT5" i="7"/>
  <c r="BQ5" i="7"/>
  <c r="BN5" i="7"/>
  <c r="BK5" i="7"/>
  <c r="BH5" i="7"/>
  <c r="BA5" i="7"/>
  <c r="AX5" i="7"/>
  <c r="AU5" i="7"/>
  <c r="AR5" i="7"/>
  <c r="AO5" i="7"/>
  <c r="AL5" i="7"/>
  <c r="AI5" i="7"/>
  <c r="Z5" i="7"/>
  <c r="W5" i="7"/>
  <c r="T5" i="7"/>
  <c r="N5" i="7"/>
  <c r="K5" i="7"/>
  <c r="H5" i="7"/>
  <c r="E5" i="7"/>
  <c r="BZ4" i="7"/>
  <c r="BT4" i="7"/>
  <c r="BQ4" i="7"/>
  <c r="BN4" i="7"/>
  <c r="BK4" i="7"/>
  <c r="BH4" i="7"/>
  <c r="BA4" i="7"/>
  <c r="AX4" i="7"/>
  <c r="AU4" i="7"/>
  <c r="AR4" i="7"/>
  <c r="AO4" i="7"/>
  <c r="AL4" i="7"/>
  <c r="AI4" i="7"/>
  <c r="Z4" i="7"/>
  <c r="W4" i="7"/>
  <c r="T4" i="7"/>
  <c r="N4" i="7"/>
  <c r="K4" i="7"/>
  <c r="H4" i="7"/>
  <c r="E4" i="7"/>
  <c r="BZ3" i="7"/>
  <c r="BT3" i="7"/>
  <c r="BQ3" i="7"/>
  <c r="BN3" i="7"/>
  <c r="BK3" i="7"/>
  <c r="BH3" i="7"/>
  <c r="BA3" i="7"/>
  <c r="AX3" i="7"/>
  <c r="AU3" i="7"/>
  <c r="AR3" i="7"/>
  <c r="AO3" i="7"/>
  <c r="AL3" i="7"/>
  <c r="AI3" i="7"/>
  <c r="Z3" i="7"/>
  <c r="W3" i="7"/>
  <c r="T3" i="7"/>
  <c r="N3" i="7"/>
  <c r="K3" i="7"/>
  <c r="H3" i="7"/>
  <c r="E3" i="7"/>
  <c r="CA3" i="7" l="1"/>
  <c r="CA7" i="7"/>
  <c r="CA6" i="7"/>
  <c r="CA4" i="7"/>
  <c r="CA8" i="7"/>
  <c r="CA11" i="7"/>
  <c r="CA14" i="7"/>
  <c r="CA10" i="7"/>
  <c r="CA13" i="7"/>
  <c r="CA5" i="7"/>
  <c r="CA9" i="7"/>
  <c r="CA12" i="7"/>
  <c r="CA15" i="7"/>
</calcChain>
</file>

<file path=xl/sharedStrings.xml><?xml version="1.0" encoding="utf-8"?>
<sst xmlns="http://schemas.openxmlformats.org/spreadsheetml/2006/main" count="587" uniqueCount="112">
  <si>
    <t xml:space="preserve"> 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</si>
  <si>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</si>
  <si>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</si>
  <si>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</si>
  <si>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</si>
  <si>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</si>
  <si>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</si>
  <si>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</si>
  <si>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</si>
  <si>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</si>
  <si>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</si>
  <si>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</si>
  <si>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</si>
  <si>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</si>
  <si>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</si>
  <si>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</si>
  <si>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</si>
  <si>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</si>
  <si>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</si>
  <si>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</si>
  <si>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</si>
  <si>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>Показатель 21</t>
  </si>
  <si>
    <t>Показатель 22</t>
  </si>
  <si>
    <t>Показатель 23</t>
  </si>
  <si>
    <t>Показатель 24</t>
  </si>
  <si>
    <t>Показатель 25</t>
  </si>
  <si>
    <t>ИТОГО</t>
  </si>
  <si>
    <t>п/п</t>
  </si>
  <si>
    <t>Город Группа А</t>
  </si>
  <si>
    <t>Вес</t>
  </si>
  <si>
    <t>Знач</t>
  </si>
  <si>
    <t>Итог</t>
  </si>
  <si>
    <t>Значение</t>
  </si>
  <si>
    <t>Балаково</t>
  </si>
  <si>
    <t>Билибино</t>
  </si>
  <si>
    <t>Волгодонск</t>
  </si>
  <si>
    <t>Глазов</t>
  </si>
  <si>
    <t>Десногорск</t>
  </si>
  <si>
    <t>Димитровград</t>
  </si>
  <si>
    <t>Заречный CО</t>
  </si>
  <si>
    <t>Курчатов</t>
  </si>
  <si>
    <t>Нововоронеж</t>
  </si>
  <si>
    <t>Полярные Зори</t>
  </si>
  <si>
    <t>Сосновый Бор</t>
  </si>
  <si>
    <t>Усолье-Сибирское</t>
  </si>
  <si>
    <t>Удомля</t>
  </si>
  <si>
    <t>Дети</t>
  </si>
  <si>
    <t>Взрослые</t>
  </si>
  <si>
    <t>Муниципалитет</t>
  </si>
  <si>
    <t>СМИ</t>
  </si>
  <si>
    <t>Количество участников «Школы проектов», успешно прошедших обучение</t>
  </si>
  <si>
    <t>Доля школ, команды от которых приняли участие в муниципальном этапе Метапредметной олимпиады</t>
  </si>
  <si>
    <t>Доля детских садов, команды от которых приняли участие в муниципальном этапе мероприятия для дошкольников</t>
  </si>
  <si>
    <t>Количество команд, принявших участие в акциях «Здесь начинается Россия»</t>
  </si>
  <si>
    <t>Количество команд-победительниц акций «Здесь начинается Россия»</t>
  </si>
  <si>
    <t>Количество финалистов мероприятия для родителей.</t>
  </si>
  <si>
    <t>Количество полуфиналистов Конкурсов педагогических работников школ и детских садов в рамках проекта «Школа Росатома»</t>
  </si>
  <si>
    <t>Количество победителей Конкурсов педагогических работников школ и детских садов</t>
  </si>
  <si>
    <t>Количество корректно заполненных заявок на Конкурс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</si>
  <si>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победителей Конкурса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</si>
  <si>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мероприятий для талантливых детей, в рамках которых в городе-участнике проекта «Школа Росатома» организованы и проведены муниципальные этапы</t>
  </si>
  <si>
    <t>Участие в Конкурсе городов-участников проекта «Школа Росатома», организующих общегородской Выпускной вечер.</t>
  </si>
  <si>
    <t xml:space="preserve">Участие в Конкурсе городов-участников проекта «Школа Росатома», организующих общегородской День Знаний. </t>
  </si>
  <si>
    <t xml:space="preserve">Количество предварительно согласованных с руководством проекта и самостоятельно реализованных городом мероприятий, направленных на распространение моделей, механизмов и практик, реализованных ранее и признанных эффективными в рамках проекта «Школа Росатома». </t>
  </si>
  <si>
    <t xml:space="preserve">Своевременное и качественное выполнение дополнительных заданий по повышению эффективности реализации мероприятий проекта «Школа Росатома» в городах-участниках рейтинга. </t>
  </si>
  <si>
    <t>Количество новостных заметок, полностью посвященных мероприятиям (событиям) проекта «Школа Росатома», опубликованных в газете (журнале)</t>
  </si>
  <si>
    <t xml:space="preserve">Количество статей, полностью посвященных мероприятиям (событиям) проекта «Школа Росатома», опубликованных в газете (журнале). </t>
  </si>
  <si>
    <t>Количество уникальных репортажей в новостных или информационных выпусках на телевидении (продолжительность – не менее 1 минуты)</t>
  </si>
  <si>
    <t>Количество уникальных тематических выпусков (продолжительность – не менее 5 минут) телепередачи на телевидении</t>
  </si>
  <si>
    <t>Количество уникальных текстовых репортажей, полностью посвященных мероприятиям (событиям) проекта «Школа Росатома», в новостных лентах на информационном Интернет-портале, зарегистрированном в качестве СМИ</t>
  </si>
  <si>
    <t>Количество репортажей медиапроекта «АтомМЕДИА», полностью посвященных событиям проекта «Школа Росатома», подготовленных юными журналистами городов-участников проекта «Школа Росатома»</t>
  </si>
  <si>
    <t>Город Группа Б</t>
  </si>
  <si>
    <t>Железногорск</t>
  </si>
  <si>
    <t>Заречный ЗАТО</t>
  </si>
  <si>
    <t>Зеленогорск</t>
  </si>
  <si>
    <t>Лесной</t>
  </si>
  <si>
    <t>Новоуральск</t>
  </si>
  <si>
    <t>Озерск</t>
  </si>
  <si>
    <t>Саров</t>
  </si>
  <si>
    <t>Северск</t>
  </si>
  <si>
    <t>Снежинск</t>
  </si>
  <si>
    <t>Трехгорный</t>
  </si>
  <si>
    <t>Сообщество ВК</t>
  </si>
  <si>
    <t>Проведение системного мероприятия</t>
  </si>
  <si>
    <t>Итого</t>
  </si>
  <si>
    <t>Кол-во д/с</t>
  </si>
  <si>
    <t>Доля детских садов, команды от которых приняли участие в муниципальном этапе мероприятия для дошкольников.</t>
  </si>
  <si>
    <t>Кол-во школ</t>
  </si>
  <si>
    <t>Кол-во школ, команды от которых приняли участие в муниципальном этапе Метапредметной олимпиады</t>
  </si>
  <si>
    <t>п.3.3.3 Количество мероприятий для талантливых детей, в рамках которых в городе-участнике организованы и проведены муниципальные этапы</t>
  </si>
  <si>
    <t>Наименование мероприятия для талантливых детей</t>
  </si>
  <si>
    <t>Зона Б</t>
  </si>
  <si>
    <t>«U-235. Новые песни»</t>
  </si>
  <si>
    <t>Метапредметная олимпиада</t>
  </si>
  <si>
    <t>Зона А</t>
  </si>
  <si>
    <t>Количество финалистов мероприятия для талантливых детей (мероприятие инженерной направленности, мероприятие для дошкольников)</t>
  </si>
  <si>
    <t>Количество победителей мероприятия для талантливых детей (мероприятие инженерной направленности, мероприятие для дошкольников)</t>
  </si>
  <si>
    <t>Количество команд финалистов Фестиваля "Снежные мультярики"</t>
  </si>
  <si>
    <t>Количество детей, прошедших в финал системных мероприятий: «Атом МЕДИА», Фестиваль авторской музыки и поэзии «U-235»</t>
  </si>
  <si>
    <t>Показатель 26</t>
  </si>
  <si>
    <t>Показатель 27</t>
  </si>
  <si>
    <t>Показатель 28</t>
  </si>
  <si>
    <t>Количество команд, принявших участие в образовательном событии «Вместе по нашей России»</t>
  </si>
  <si>
    <t>Количество команд-победительниц образовательного события «Вместе по нашей России»</t>
  </si>
  <si>
    <t xml:space="preserve">Количество публикаций о мероприятиях проекта в сообществах в социальной сети «ВКонтакте» с количеством участников не менее 3 тыс. человек и количеством просмотров публикации не менее 1,5 тыс. пользователями </t>
  </si>
  <si>
    <t>п.3.1.5 Количество детей, прошедших в финал системных мероприятий</t>
  </si>
  <si>
    <t>"Атом МЕДИА"</t>
  </si>
  <si>
    <t>да</t>
  </si>
  <si>
    <t>нет</t>
  </si>
  <si>
    <t>III Спортивный чемпионат «Школы Росатома» по космоболу 5 и Спортивный чемпионат «Школы Росатома»АТОМболу 5+ «Энергия атома»</t>
  </si>
  <si>
    <t>Кол-во детских садов, принявших участие в муниципальном этапе III Спортивного чемпионата «Школы Росатома» по космоболу 5 и Спортивного чемпионата «Школы Росатома»АТОМболу 5+ «Энергия атома»</t>
  </si>
  <si>
    <t>Инженерный форум "Энергобаланс"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</si>
</sst>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" fontId="3" fillId="2" borderId="2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" fontId="3" fillId="2" borderId="5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1" fontId="3" fillId="2" borderId="6" xfId="0" applyNumberFormat="1" applyFont="1" applyFill="1" applyBorder="1" applyAlignment="1">
      <alignment horizontal="center" vertical="center" shrinkToFit="1"/>
    </xf>
    <xf numFmtId="1" fontId="3" fillId="2" borderId="7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53">
    <cellStyle name="Гиперссылка" xfId="57" builtinId="8" hidden="1"/>
    <cellStyle name="Гиперссылка" xfId="47" builtinId="8" hidden="1"/>
    <cellStyle name="Гиперссылка" xfId="37" builtinId="8" hidden="1"/>
    <cellStyle name="Гиперссылка" xfId="25" builtinId="8" hidden="1"/>
    <cellStyle name="Гиперссылка" xfId="63" builtinId="8" hidden="1"/>
    <cellStyle name="Гиперссылка" xfId="79" builtinId="8" hidden="1"/>
    <cellStyle name="Гиперссылка" xfId="95" builtinId="8" hidden="1"/>
    <cellStyle name="Гиперссылка" xfId="111" builtinId="8" hidden="1"/>
    <cellStyle name="Гиперссылка" xfId="127" builtinId="8" hidden="1"/>
    <cellStyle name="Гиперссылка" xfId="105" builtinId="8" hidden="1"/>
    <cellStyle name="Гиперссылка" xfId="117" builtinId="8" hidden="1"/>
    <cellStyle name="Гиперссылка" xfId="125" builtinId="8" hidden="1"/>
    <cellStyle name="Гиперссылка" xfId="137" builtinId="8" hidden="1"/>
    <cellStyle name="Гиперссылка" xfId="149" builtinId="8" hidden="1"/>
    <cellStyle name="Гиперссылка" xfId="147" builtinId="8" hidden="1"/>
    <cellStyle name="Гиперссылка" xfId="135" builtinId="8" hidden="1"/>
    <cellStyle name="Гиперссылка" xfId="143" builtinId="8" hidden="1"/>
    <cellStyle name="Гиперссылка" xfId="129" builtinId="8" hidden="1"/>
    <cellStyle name="Гиперссылка" xfId="97" builtinId="8" hidden="1"/>
    <cellStyle name="Гиперссылка" xfId="81" builtinId="8" hidden="1"/>
    <cellStyle name="Гиперссылка" xfId="89" builtinId="8" hidden="1"/>
    <cellStyle name="Гиперссылка" xfId="69" builtinId="8" hidden="1"/>
    <cellStyle name="Гиперссылка" xfId="65" builtinId="8" hidden="1"/>
    <cellStyle name="Гиперссылка" xfId="61" builtinId="8" hidden="1"/>
    <cellStyle name="Гиперссылка" xfId="73" builtinId="8" hidden="1"/>
    <cellStyle name="Гиперссылка" xfId="93" builtinId="8" hidden="1"/>
    <cellStyle name="Гиперссылка" xfId="85" builtinId="8" hidden="1"/>
    <cellStyle name="Гиперссылка" xfId="77" builtinId="8" hidden="1"/>
    <cellStyle name="Гиперссылка" xfId="113" builtinId="8" hidden="1"/>
    <cellStyle name="Гиперссылка" xfId="145" builtinId="8" hidden="1"/>
    <cellStyle name="Гиперссылка" xfId="131" builtinId="8" hidden="1"/>
    <cellStyle name="Гиперссылка" xfId="139" builtinId="8" hidden="1"/>
    <cellStyle name="Гиперссылка" xfId="151" builtinId="8" hidden="1"/>
    <cellStyle name="Гиперссылка" xfId="141" builtinId="8" hidden="1"/>
    <cellStyle name="Гиперссылка" xfId="133" builtinId="8" hidden="1"/>
    <cellStyle name="Гиперссылка" xfId="121" builtinId="8" hidden="1"/>
    <cellStyle name="Гиперссылка" xfId="109" builtinId="8" hidden="1"/>
    <cellStyle name="Гиперссылка" xfId="101" builtinId="8" hidden="1"/>
    <cellStyle name="Гиперссылка" xfId="119" builtinId="8" hidden="1"/>
    <cellStyle name="Гиперссылка" xfId="103" builtinId="8" hidden="1"/>
    <cellStyle name="Гиперссылка" xfId="87" builtinId="8" hidden="1"/>
    <cellStyle name="Гиперссылка" xfId="71" builtinId="8" hidden="1"/>
    <cellStyle name="Гиперссылка" xfId="21" builtinId="8" hidden="1"/>
    <cellStyle name="Гиперссылка" xfId="31" builtinId="8" hidden="1"/>
    <cellStyle name="Гиперссылка" xfId="41" builtinId="8" hidden="1"/>
    <cellStyle name="Гиперссылка" xfId="53" builtinId="8" hidden="1"/>
    <cellStyle name="Гиперссылка" xfId="43" builtinId="8" hidden="1"/>
    <cellStyle name="Гиперссылка" xfId="29" builtinId="8" hidden="1"/>
    <cellStyle name="Гиперссылка" xfId="33" builtinId="8" hidden="1"/>
    <cellStyle name="Гиперссылка" xfId="39" builtinId="8" hidden="1"/>
    <cellStyle name="Гиперссылка" xfId="49" builtinId="8" hidden="1"/>
    <cellStyle name="Гиперссылка" xfId="55" builtinId="8" hidden="1"/>
    <cellStyle name="Гиперссылка" xfId="51" builtinId="8" hidden="1"/>
    <cellStyle name="Гиперссылка" xfId="19" builtinId="8" hidden="1"/>
    <cellStyle name="Гиперссылка" xfId="11" builtinId="8" hidden="1"/>
    <cellStyle name="Гиперссылка" xfId="15" builtinId="8" hidden="1"/>
    <cellStyle name="Гиперссылка" xfId="3" builtinId="8" hidden="1"/>
    <cellStyle name="Гиперссылка" xfId="1" builtinId="8" hidden="1"/>
    <cellStyle name="Гиперссылка" xfId="7" builtinId="8" hidden="1"/>
    <cellStyle name="Гиперссылка" xfId="13" builtinId="8" hidden="1"/>
    <cellStyle name="Гиперссылка" xfId="9" builtinId="8" hidden="1"/>
    <cellStyle name="Гиперссылка" xfId="27" builtinId="8" hidden="1"/>
    <cellStyle name="Гиперссылка" xfId="17" builtinId="8" hidden="1"/>
    <cellStyle name="Гиперссылка" xfId="5" builtinId="8" hidden="1"/>
    <cellStyle name="Гиперссылка" xfId="35" builtinId="8" hidden="1"/>
    <cellStyle name="Гиперссылка" xfId="45" builtinId="8" hidden="1"/>
    <cellStyle name="Гиперссылка" xfId="23" builtinId="8" hidden="1"/>
    <cellStyle name="Гиперссылка" xfId="91" builtinId="8" hidden="1"/>
    <cellStyle name="Гиперссылка" xfId="83" builtinId="8" hidden="1"/>
    <cellStyle name="Гиперссылка" xfId="75" builtinId="8" hidden="1"/>
    <cellStyle name="Гиперссылка" xfId="67" builtinId="8" hidden="1"/>
    <cellStyle name="Гиперссылка" xfId="59" builtinId="8" hidden="1"/>
    <cellStyle name="Гиперссылка" xfId="107" builtinId="8" hidden="1"/>
    <cellStyle name="Гиперссылка" xfId="99" builtinId="8" hidden="1"/>
    <cellStyle name="Гиперссылка" xfId="115" builtinId="8" hidden="1"/>
    <cellStyle name="Гиперссылка" xfId="123" builtinId="8" hidden="1"/>
    <cellStyle name="Обычный" xfId="0" builtinId="0"/>
    <cellStyle name="Открывавшаяся гиперссылка" xfId="124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4" builtinId="9" hidden="1"/>
    <cellStyle name="Открывавшаяся гиперссылка" xfId="152" builtinId="9" hidden="1"/>
    <cellStyle name="Открывавшаяся гиперссылка" xfId="150" builtinId="9" hidden="1"/>
    <cellStyle name="Открывавшаяся гиперссылка" xfId="142" builtinId="9" hidden="1"/>
    <cellStyle name="Открывавшаяся гиперссылка" xfId="126" builtinId="9" hidden="1"/>
    <cellStyle name="Открывавшаяся гиперссылка" xfId="118" builtinId="9" hidden="1"/>
    <cellStyle name="Открывавшаяся гиперссылка" xfId="110" builtinId="9" hidden="1"/>
    <cellStyle name="Открывавшаяся гиперссылка" xfId="86" builtinId="9" hidden="1"/>
    <cellStyle name="Открывавшаяся гиперссылка" xfId="78" builtinId="9" hidden="1"/>
    <cellStyle name="Открывавшаяся гиперссылка" xfId="102" builtinId="9" hidden="1"/>
    <cellStyle name="Открывавшаяся гиперссылка" xfId="128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8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20" builtinId="9" hidden="1"/>
    <cellStyle name="Открывавшаяся гиперссылка" xfId="106" builtinId="9" hidden="1"/>
    <cellStyle name="Открывавшаяся гиперссылка" xfId="88" builtinId="9" hidden="1"/>
    <cellStyle name="Открывавшаяся гиперссылка" xfId="92" builtinId="9" hidden="1"/>
    <cellStyle name="Открывавшаяся гиперссылка" xfId="96" builtinId="9" hidden="1"/>
    <cellStyle name="Открывавшаяся гиперссылка" xfId="82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0" builtinId="9" hidden="1"/>
    <cellStyle name="Открывавшаяся гиперссылка" xfId="116" builtinId="9" hidden="1"/>
    <cellStyle name="Открывавшаяся гиперссылка" xfId="104" builtinId="9" hidden="1"/>
    <cellStyle name="Открывавшаяся гиперссылка" xfId="148" builtinId="9" hidden="1"/>
    <cellStyle name="Открывавшаяся гиперссылка" xfId="94" builtinId="9" hidden="1"/>
    <cellStyle name="Открывавшаяся гиперссылка" xfId="134" builtinId="9" hidden="1"/>
    <cellStyle name="Открывавшаяся гиперссылка" xfId="146" builtinId="9" hidden="1"/>
    <cellStyle name="Открывавшаяся гиперссылка" xfId="136" builtinId="9" hidden="1"/>
    <cellStyle name="Открывавшаяся гиперссылка" xfId="12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22" builtinId="9" hidden="1"/>
    <cellStyle name="Открывавшаяся гиперссылка" xfId="8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2" builtinId="9" hidden="1"/>
    <cellStyle name="Открывавшаяся гиперссылка" xfId="6" builtinId="9" hidden="1"/>
    <cellStyle name="Открывавшаяся гиперссылка" xfId="10" builtinId="9" hidden="1"/>
    <cellStyle name="Открывавшаяся гиперссылка" xfId="30" builtinId="9" hidden="1"/>
    <cellStyle name="Открывавшаяся гиперссылка" xfId="20" builtinId="9" hidden="1"/>
    <cellStyle name="Открывавшаяся гиперссылка" xfId="54" builtinId="9" hidden="1"/>
    <cellStyle name="Открывавшаяся гиперссылка" xfId="72" builtinId="9" hidden="1"/>
    <cellStyle name="Открывавшаяся гиперссылка" xfId="52" builtinId="9" hidden="1"/>
    <cellStyle name="Открывавшаяся гиперссылка" xfId="44" builtinId="9" hidden="1"/>
    <cellStyle name="Открывавшаяся гиперссылка" xfId="34" builtinId="9" hidden="1"/>
    <cellStyle name="Открывавшаяся гиперссылка" xfId="62" builtinId="9" hidden="1"/>
    <cellStyle name="Открывавшаяся гиперссылка" xfId="4" builtinId="9" hidden="1"/>
    <cellStyle name="Открывавшаяся гиперссылка" xfId="24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8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0" builtinId="9" hidden="1"/>
    <cellStyle name="Открывавшаяся гиперссылка" xfId="38" builtinId="9" hidden="1"/>
    <cellStyle name="Открывавшаяся гиперссылка" xfId="66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6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5"/>
  <sheetViews>
    <sheetView zoomScale="81" zoomScaleNormal="8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ColWidth="10.83203125" defaultRowHeight="19" x14ac:dyDescent="0.2"/>
  <cols>
    <col min="1" max="1" width="3.5" style="1" customWidth="1"/>
    <col min="2" max="2" width="20.5" style="2" customWidth="1"/>
    <col min="3" max="53" width="6.5" style="1" customWidth="1"/>
    <col min="54" max="54" width="16.5" style="1" customWidth="1"/>
    <col min="55" max="55" width="17.1640625" style="1" customWidth="1"/>
    <col min="56" max="56" width="18.5" style="1" customWidth="1"/>
    <col min="57" max="57" width="17" style="1" customWidth="1"/>
    <col min="58" max="78" width="6.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34" t="s">
        <v>1</v>
      </c>
      <c r="D1" s="135"/>
      <c r="E1" s="136"/>
      <c r="F1" s="134" t="s">
        <v>2</v>
      </c>
      <c r="G1" s="135"/>
      <c r="H1" s="136"/>
      <c r="I1" s="134" t="s">
        <v>3</v>
      </c>
      <c r="J1" s="135"/>
      <c r="K1" s="136"/>
      <c r="L1" s="134" t="s">
        <v>4</v>
      </c>
      <c r="M1" s="135"/>
      <c r="N1" s="135"/>
      <c r="O1" s="137" t="s">
        <v>5</v>
      </c>
      <c r="P1" s="138"/>
      <c r="Q1" s="139"/>
      <c r="R1" s="135" t="s">
        <v>6</v>
      </c>
      <c r="S1" s="135"/>
      <c r="T1" s="136"/>
      <c r="U1" s="131" t="s">
        <v>7</v>
      </c>
      <c r="V1" s="132"/>
      <c r="W1" s="133"/>
      <c r="X1" s="131" t="s">
        <v>8</v>
      </c>
      <c r="Y1" s="132"/>
      <c r="Z1" s="133"/>
      <c r="AA1" s="131" t="s">
        <v>9</v>
      </c>
      <c r="AB1" s="132"/>
      <c r="AC1" s="133"/>
      <c r="AD1" s="131" t="s">
        <v>10</v>
      </c>
      <c r="AE1" s="132"/>
      <c r="AF1" s="133"/>
      <c r="AG1" s="131" t="s">
        <v>11</v>
      </c>
      <c r="AH1" s="132"/>
      <c r="AI1" s="133"/>
      <c r="AJ1" s="131" t="s">
        <v>12</v>
      </c>
      <c r="AK1" s="132"/>
      <c r="AL1" s="133"/>
      <c r="AM1" s="132" t="s">
        <v>13</v>
      </c>
      <c r="AN1" s="132"/>
      <c r="AO1" s="133"/>
      <c r="AP1" s="131" t="s">
        <v>14</v>
      </c>
      <c r="AQ1" s="132"/>
      <c r="AR1" s="133"/>
      <c r="AS1" s="131" t="s">
        <v>15</v>
      </c>
      <c r="AT1" s="132"/>
      <c r="AU1" s="133"/>
      <c r="AV1" s="131" t="s">
        <v>16</v>
      </c>
      <c r="AW1" s="132"/>
      <c r="AX1" s="133"/>
      <c r="AY1" s="131" t="s">
        <v>17</v>
      </c>
      <c r="AZ1" s="132"/>
      <c r="BA1" s="133"/>
      <c r="BB1" s="75" t="s">
        <v>18</v>
      </c>
      <c r="BC1" s="75" t="s">
        <v>19</v>
      </c>
      <c r="BD1" s="74" t="s">
        <v>20</v>
      </c>
      <c r="BE1" s="73" t="s">
        <v>21</v>
      </c>
      <c r="BF1" s="134" t="s">
        <v>22</v>
      </c>
      <c r="BG1" s="135"/>
      <c r="BH1" s="136"/>
      <c r="BI1" s="134" t="s">
        <v>23</v>
      </c>
      <c r="BJ1" s="135"/>
      <c r="BK1" s="136"/>
      <c r="BL1" s="134" t="s">
        <v>24</v>
      </c>
      <c r="BM1" s="135"/>
      <c r="BN1" s="136"/>
      <c r="BO1" s="134" t="s">
        <v>25</v>
      </c>
      <c r="BP1" s="135"/>
      <c r="BQ1" s="136"/>
      <c r="BR1" s="134" t="s">
        <v>99</v>
      </c>
      <c r="BS1" s="135"/>
      <c r="BT1" s="136"/>
      <c r="BU1" s="134" t="s">
        <v>100</v>
      </c>
      <c r="BV1" s="135"/>
      <c r="BW1" s="136"/>
      <c r="BX1" s="134" t="s">
        <v>101</v>
      </c>
      <c r="BY1" s="135"/>
      <c r="BZ1" s="136"/>
      <c r="CA1" s="140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41"/>
    </row>
    <row r="3" spans="1:82" ht="18" customHeight="1" thickBot="1" x14ac:dyDescent="0.3">
      <c r="A3" s="48">
        <v>1</v>
      </c>
      <c r="B3" s="43" t="s">
        <v>33</v>
      </c>
      <c r="C3" s="20">
        <v>30</v>
      </c>
      <c r="D3" s="21">
        <v>0</v>
      </c>
      <c r="E3" s="22">
        <f>C3*D3</f>
        <v>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</v>
      </c>
      <c r="K3" s="22">
        <f t="shared" ref="K3:K15" si="0">I3*J3</f>
        <v>70</v>
      </c>
      <c r="L3" s="29">
        <v>20</v>
      </c>
      <c r="M3" s="28">
        <v>0</v>
      </c>
      <c r="N3" s="119">
        <f>L3*M3</f>
        <v>0</v>
      </c>
      <c r="O3" s="29">
        <v>30</v>
      </c>
      <c r="P3" s="28">
        <v>4</v>
      </c>
      <c r="Q3" s="30">
        <f>O3*P3</f>
        <v>120</v>
      </c>
      <c r="R3" s="81">
        <v>200</v>
      </c>
      <c r="S3" s="21">
        <v>0.9</v>
      </c>
      <c r="T3" s="82">
        <f t="shared" ref="T3:T15" si="1">R3*S3</f>
        <v>180</v>
      </c>
      <c r="U3" s="25">
        <v>200</v>
      </c>
      <c r="V3" s="26">
        <v>0.4</v>
      </c>
      <c r="W3" s="27">
        <f t="shared" ref="W3:W15" si="2">U3*V3</f>
        <v>80</v>
      </c>
      <c r="X3" s="23">
        <v>10</v>
      </c>
      <c r="Y3" s="23">
        <v>0</v>
      </c>
      <c r="Z3" s="24">
        <f t="shared" ref="Z3:Z15" si="3">X3*Y3</f>
        <v>0</v>
      </c>
      <c r="AA3" s="25">
        <v>30</v>
      </c>
      <c r="AB3" s="26">
        <v>0</v>
      </c>
      <c r="AC3" s="27">
        <f t="shared" ref="AC3:AC15" si="4">AB3*AA3</f>
        <v>0</v>
      </c>
      <c r="AD3" s="25">
        <v>10</v>
      </c>
      <c r="AE3" s="26">
        <v>0</v>
      </c>
      <c r="AF3" s="27">
        <f t="shared" ref="AF3:AF15" si="5">AE3*AD3</f>
        <v>0</v>
      </c>
      <c r="AG3" s="25">
        <v>50</v>
      </c>
      <c r="AH3" s="26">
        <v>0</v>
      </c>
      <c r="AI3" s="27">
        <f t="shared" ref="AI3:AI15" si="6">AH3*AG3</f>
        <v>0</v>
      </c>
      <c r="AJ3" s="58">
        <v>50</v>
      </c>
      <c r="AK3" s="59">
        <v>0</v>
      </c>
      <c r="AL3" s="60">
        <f t="shared" ref="AL3:AL15" si="7">AK3*AJ3</f>
        <v>0</v>
      </c>
      <c r="AM3" s="56">
        <v>50</v>
      </c>
      <c r="AN3" s="56">
        <v>2</v>
      </c>
      <c r="AO3" s="57">
        <f>AM3*AN3</f>
        <v>100</v>
      </c>
      <c r="AP3" s="58">
        <v>150</v>
      </c>
      <c r="AQ3" s="59">
        <v>0</v>
      </c>
      <c r="AR3" s="60">
        <f t="shared" ref="AR3:AR15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5" si="9">AZ3*AY3</f>
        <v>150</v>
      </c>
      <c r="BB3" s="26">
        <v>150</v>
      </c>
      <c r="BC3" s="26">
        <v>0</v>
      </c>
      <c r="BD3" s="26">
        <v>0</v>
      </c>
      <c r="BE3" s="29">
        <v>0</v>
      </c>
      <c r="BF3" s="67">
        <v>10</v>
      </c>
      <c r="BG3" s="87">
        <v>0</v>
      </c>
      <c r="BH3" s="31">
        <f t="shared" ref="BH3:BH15" si="10">BG3*BF3</f>
        <v>0</v>
      </c>
      <c r="BI3" s="45">
        <v>20</v>
      </c>
      <c r="BJ3" s="66">
        <v>2</v>
      </c>
      <c r="BK3" s="88">
        <f t="shared" ref="BK3:BK15" si="11">BJ3*BI3</f>
        <v>40</v>
      </c>
      <c r="BL3" s="67">
        <v>20</v>
      </c>
      <c r="BM3" s="45">
        <v>1</v>
      </c>
      <c r="BN3" s="31">
        <f t="shared" ref="BN3:BN15" si="12">BL3*BM3</f>
        <v>20</v>
      </c>
      <c r="BO3" s="45">
        <v>70</v>
      </c>
      <c r="BP3" s="66">
        <v>0</v>
      </c>
      <c r="BQ3" s="88">
        <f t="shared" ref="BQ3:BQ15" si="13">BP3*BO3</f>
        <v>0</v>
      </c>
      <c r="BR3" s="67">
        <v>10</v>
      </c>
      <c r="BS3" s="66">
        <v>1</v>
      </c>
      <c r="BT3" s="31">
        <f t="shared" ref="BT3:BT15" si="14">BS3*BR3</f>
        <v>10</v>
      </c>
      <c r="BU3" s="67">
        <v>10</v>
      </c>
      <c r="BV3" s="66">
        <v>2</v>
      </c>
      <c r="BW3" s="31">
        <f t="shared" ref="BW3:BW15" si="15">BV3*BU3</f>
        <v>20</v>
      </c>
      <c r="BX3" s="45">
        <v>5</v>
      </c>
      <c r="BY3" s="66">
        <v>0</v>
      </c>
      <c r="BZ3" s="88">
        <f t="shared" ref="BZ3:BZ15" si="16">BY3*BX3</f>
        <v>0</v>
      </c>
      <c r="CA3" s="69">
        <f>E3+H3+K3+N3+Q3+T3+W3+Z3+AC3+AF3+AI3+AL3+AO3+AR3+AU3+AX3+BA3+BB3+BC3+BD3+BE3+BH3+BK3+BN3+BQ3+BT3+BW3+BZ3</f>
        <v>940</v>
      </c>
    </row>
    <row r="4" spans="1:82" ht="21" thickBot="1" x14ac:dyDescent="0.3">
      <c r="A4" s="48">
        <v>2</v>
      </c>
      <c r="B4" s="43" t="s">
        <v>34</v>
      </c>
      <c r="C4" s="20">
        <v>30</v>
      </c>
      <c r="D4" s="6">
        <v>0</v>
      </c>
      <c r="E4" s="7">
        <f t="shared" ref="E4:E15" si="17">C4*D4</f>
        <v>0</v>
      </c>
      <c r="F4" s="20">
        <v>30</v>
      </c>
      <c r="G4" s="6">
        <v>0</v>
      </c>
      <c r="H4" s="7">
        <f t="shared" ref="H4:H15" si="18">F4*G4</f>
        <v>0</v>
      </c>
      <c r="I4" s="20">
        <v>10</v>
      </c>
      <c r="J4" s="6">
        <v>0</v>
      </c>
      <c r="K4" s="7">
        <f t="shared" si="0"/>
        <v>0</v>
      </c>
      <c r="L4" s="29">
        <v>20</v>
      </c>
      <c r="M4" s="28">
        <v>0</v>
      </c>
      <c r="N4" s="119">
        <f t="shared" ref="N4:N15" si="19">L4*M4</f>
        <v>0</v>
      </c>
      <c r="O4" s="29">
        <v>30</v>
      </c>
      <c r="P4" s="28">
        <v>0</v>
      </c>
      <c r="Q4" s="30">
        <f t="shared" ref="Q4:Q15" si="20">O4*P4</f>
        <v>0</v>
      </c>
      <c r="R4" s="81">
        <v>200</v>
      </c>
      <c r="S4" s="21">
        <v>0</v>
      </c>
      <c r="T4" s="83">
        <f t="shared" si="1"/>
        <v>0</v>
      </c>
      <c r="U4" s="25">
        <v>200</v>
      </c>
      <c r="V4" s="26">
        <v>0</v>
      </c>
      <c r="W4" s="14">
        <f t="shared" si="2"/>
        <v>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0</v>
      </c>
      <c r="AL4" s="61">
        <f t="shared" si="7"/>
        <v>0</v>
      </c>
      <c r="AM4" s="56">
        <v>50</v>
      </c>
      <c r="AN4" s="56">
        <v>0</v>
      </c>
      <c r="AO4" s="57">
        <f t="shared" ref="AO4:AO15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5" si="22">AS4*AT4</f>
        <v>0</v>
      </c>
      <c r="AV4" s="25">
        <v>300</v>
      </c>
      <c r="AW4" s="23">
        <v>0</v>
      </c>
      <c r="AX4" s="27">
        <f t="shared" ref="AX4:AX15" si="23">AV4*AW4</f>
        <v>0</v>
      </c>
      <c r="AY4" s="23">
        <v>150</v>
      </c>
      <c r="AZ4" s="13">
        <v>0</v>
      </c>
      <c r="BA4" s="12">
        <f t="shared" si="9"/>
        <v>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0</v>
      </c>
      <c r="BH4" s="18">
        <f t="shared" si="10"/>
        <v>0</v>
      </c>
      <c r="BI4" s="45">
        <v>20</v>
      </c>
      <c r="BJ4" s="66">
        <v>0</v>
      </c>
      <c r="BK4" s="89">
        <f t="shared" si="11"/>
        <v>0</v>
      </c>
      <c r="BL4" s="67">
        <v>20</v>
      </c>
      <c r="BM4" s="45">
        <v>0</v>
      </c>
      <c r="BN4" s="18">
        <f t="shared" si="12"/>
        <v>0</v>
      </c>
      <c r="BO4" s="45">
        <v>70</v>
      </c>
      <c r="BP4" s="66">
        <v>0</v>
      </c>
      <c r="BQ4" s="89">
        <f t="shared" si="13"/>
        <v>0</v>
      </c>
      <c r="BR4" s="67">
        <v>10</v>
      </c>
      <c r="BS4" s="66">
        <v>0</v>
      </c>
      <c r="BT4" s="18">
        <f t="shared" si="14"/>
        <v>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0</v>
      </c>
      <c r="BZ4" s="89">
        <f t="shared" si="16"/>
        <v>0</v>
      </c>
      <c r="CA4" s="69">
        <f t="shared" ref="CA4:CA15" si="24">E4+H4+K4+N4+Q4+T4+W4+Z4+AC4+AF4+AI4+AL4+AO4+AR4+AU4+AX4+BA4+BB4+BC4+BD4+BE4+BH4+BK4+BN4+BQ4+BT4+BW4+BZ4</f>
        <v>0</v>
      </c>
    </row>
    <row r="5" spans="1:82" ht="21" thickBot="1" x14ac:dyDescent="0.3">
      <c r="A5" s="48">
        <v>3</v>
      </c>
      <c r="B5" s="43" t="s">
        <v>35</v>
      </c>
      <c r="C5" s="20">
        <v>30</v>
      </c>
      <c r="D5" s="6">
        <v>11</v>
      </c>
      <c r="E5" s="7">
        <f t="shared" si="17"/>
        <v>330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11</v>
      </c>
      <c r="K5" s="7">
        <f t="shared" si="0"/>
        <v>110</v>
      </c>
      <c r="L5" s="29">
        <v>20</v>
      </c>
      <c r="M5" s="28">
        <v>0</v>
      </c>
      <c r="N5" s="119">
        <f t="shared" si="19"/>
        <v>0</v>
      </c>
      <c r="O5" s="29">
        <v>30</v>
      </c>
      <c r="P5" s="28">
        <v>8</v>
      </c>
      <c r="Q5" s="30">
        <f t="shared" si="20"/>
        <v>240</v>
      </c>
      <c r="R5" s="81">
        <v>200</v>
      </c>
      <c r="S5" s="21">
        <v>0.6</v>
      </c>
      <c r="T5" s="83">
        <f t="shared" si="1"/>
        <v>120</v>
      </c>
      <c r="U5" s="25">
        <v>200</v>
      </c>
      <c r="V5" s="26">
        <v>0</v>
      </c>
      <c r="W5" s="14">
        <f t="shared" si="2"/>
        <v>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0</v>
      </c>
      <c r="AL5" s="61">
        <f t="shared" si="7"/>
        <v>0</v>
      </c>
      <c r="AM5" s="56">
        <v>50</v>
      </c>
      <c r="AN5" s="56">
        <v>1</v>
      </c>
      <c r="AO5" s="57">
        <f t="shared" si="21"/>
        <v>50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1</v>
      </c>
      <c r="AX5" s="27">
        <f t="shared" si="23"/>
        <v>300</v>
      </c>
      <c r="AY5" s="23">
        <v>150</v>
      </c>
      <c r="AZ5" s="13">
        <v>0</v>
      </c>
      <c r="BA5" s="12">
        <f t="shared" si="9"/>
        <v>0</v>
      </c>
      <c r="BB5" s="26">
        <v>0</v>
      </c>
      <c r="BC5" s="26">
        <v>0</v>
      </c>
      <c r="BD5" s="26">
        <v>0</v>
      </c>
      <c r="BE5" s="29">
        <v>0</v>
      </c>
      <c r="BF5" s="67">
        <v>10</v>
      </c>
      <c r="BG5" s="87">
        <v>0</v>
      </c>
      <c r="BH5" s="18">
        <f t="shared" si="10"/>
        <v>0</v>
      </c>
      <c r="BI5" s="45">
        <v>20</v>
      </c>
      <c r="BJ5" s="66">
        <v>0</v>
      </c>
      <c r="BK5" s="89">
        <f t="shared" si="11"/>
        <v>0</v>
      </c>
      <c r="BL5" s="67">
        <v>20</v>
      </c>
      <c r="BM5" s="45">
        <v>2</v>
      </c>
      <c r="BN5" s="18">
        <f t="shared" si="12"/>
        <v>40</v>
      </c>
      <c r="BO5" s="45">
        <v>70</v>
      </c>
      <c r="BP5" s="66">
        <v>0</v>
      </c>
      <c r="BQ5" s="89">
        <f t="shared" si="13"/>
        <v>0</v>
      </c>
      <c r="BR5" s="67">
        <v>10</v>
      </c>
      <c r="BS5" s="66">
        <v>10</v>
      </c>
      <c r="BT5" s="18">
        <f t="shared" si="14"/>
        <v>100</v>
      </c>
      <c r="BU5" s="67">
        <v>10</v>
      </c>
      <c r="BV5" s="66">
        <v>1</v>
      </c>
      <c r="BW5" s="18">
        <f t="shared" si="15"/>
        <v>10</v>
      </c>
      <c r="BX5" s="45">
        <v>5</v>
      </c>
      <c r="BY5" s="66">
        <v>0</v>
      </c>
      <c r="BZ5" s="89">
        <f t="shared" si="16"/>
        <v>0</v>
      </c>
      <c r="CA5" s="69">
        <f t="shared" si="24"/>
        <v>1350</v>
      </c>
    </row>
    <row r="6" spans="1:82" ht="21" thickBot="1" x14ac:dyDescent="0.3">
      <c r="A6" s="48">
        <v>4</v>
      </c>
      <c r="B6" s="43" t="s">
        <v>36</v>
      </c>
      <c r="C6" s="20">
        <v>30</v>
      </c>
      <c r="D6" s="6">
        <v>7</v>
      </c>
      <c r="E6" s="7">
        <f t="shared" si="17"/>
        <v>210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</v>
      </c>
      <c r="K6" s="7">
        <f t="shared" si="0"/>
        <v>30</v>
      </c>
      <c r="L6" s="29">
        <v>20</v>
      </c>
      <c r="M6" s="28">
        <v>0</v>
      </c>
      <c r="N6" s="119">
        <f t="shared" si="19"/>
        <v>0</v>
      </c>
      <c r="O6" s="29">
        <v>30</v>
      </c>
      <c r="P6" s="28">
        <v>4</v>
      </c>
      <c r="Q6" s="30">
        <f t="shared" si="20"/>
        <v>120</v>
      </c>
      <c r="R6" s="81">
        <v>200</v>
      </c>
      <c r="S6" s="21">
        <v>1</v>
      </c>
      <c r="T6" s="83">
        <f t="shared" si="1"/>
        <v>200</v>
      </c>
      <c r="U6" s="25">
        <v>200</v>
      </c>
      <c r="V6" s="26">
        <v>0.5</v>
      </c>
      <c r="W6" s="14">
        <f t="shared" si="2"/>
        <v>100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1</v>
      </c>
      <c r="AL6" s="61">
        <f t="shared" si="7"/>
        <v>50</v>
      </c>
      <c r="AM6" s="56">
        <v>50</v>
      </c>
      <c r="AN6" s="56">
        <v>3</v>
      </c>
      <c r="AO6" s="57">
        <f t="shared" si="21"/>
        <v>150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3</v>
      </c>
      <c r="AU6" s="27">
        <f t="shared" si="22"/>
        <v>150</v>
      </c>
      <c r="AV6" s="25">
        <v>300</v>
      </c>
      <c r="AW6" s="23">
        <v>0</v>
      </c>
      <c r="AX6" s="27">
        <f t="shared" si="23"/>
        <v>0</v>
      </c>
      <c r="AY6" s="23">
        <v>150</v>
      </c>
      <c r="AZ6" s="13">
        <v>1</v>
      </c>
      <c r="BA6" s="12">
        <f t="shared" si="9"/>
        <v>150</v>
      </c>
      <c r="BB6" s="26">
        <v>0</v>
      </c>
      <c r="BC6" s="26">
        <v>150</v>
      </c>
      <c r="BD6" s="26">
        <v>0</v>
      </c>
      <c r="BE6" s="29">
        <v>0</v>
      </c>
      <c r="BF6" s="67">
        <v>10</v>
      </c>
      <c r="BG6" s="87">
        <v>0</v>
      </c>
      <c r="BH6" s="18">
        <f t="shared" si="10"/>
        <v>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2</v>
      </c>
      <c r="BN6" s="18">
        <f t="shared" si="12"/>
        <v>40</v>
      </c>
      <c r="BO6" s="45">
        <v>70</v>
      </c>
      <c r="BP6" s="66">
        <v>0</v>
      </c>
      <c r="BQ6" s="89">
        <f t="shared" si="13"/>
        <v>0</v>
      </c>
      <c r="BR6" s="67">
        <v>10</v>
      </c>
      <c r="BS6" s="66">
        <v>0</v>
      </c>
      <c r="BT6" s="18">
        <f t="shared" si="14"/>
        <v>0</v>
      </c>
      <c r="BU6" s="67">
        <v>10</v>
      </c>
      <c r="BV6" s="66">
        <v>45</v>
      </c>
      <c r="BW6" s="18">
        <f t="shared" si="15"/>
        <v>450</v>
      </c>
      <c r="BX6" s="45">
        <v>5</v>
      </c>
      <c r="BY6" s="66">
        <v>0</v>
      </c>
      <c r="BZ6" s="89">
        <f t="shared" si="16"/>
        <v>0</v>
      </c>
      <c r="CA6" s="69">
        <f t="shared" si="24"/>
        <v>1800</v>
      </c>
    </row>
    <row r="7" spans="1:82" ht="21" thickBot="1" x14ac:dyDescent="0.3">
      <c r="A7" s="48">
        <v>5</v>
      </c>
      <c r="B7" s="43" t="s">
        <v>37</v>
      </c>
      <c r="C7" s="20">
        <v>30</v>
      </c>
      <c r="D7" s="6">
        <v>1</v>
      </c>
      <c r="E7" s="7">
        <f t="shared" si="17"/>
        <v>30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13</v>
      </c>
      <c r="K7" s="7">
        <f t="shared" si="0"/>
        <v>130</v>
      </c>
      <c r="L7" s="29">
        <v>20</v>
      </c>
      <c r="M7" s="28">
        <v>0</v>
      </c>
      <c r="N7" s="119">
        <f t="shared" si="19"/>
        <v>0</v>
      </c>
      <c r="O7" s="29">
        <v>30</v>
      </c>
      <c r="P7" s="28">
        <v>9</v>
      </c>
      <c r="Q7" s="30">
        <f t="shared" si="20"/>
        <v>270</v>
      </c>
      <c r="R7" s="81">
        <v>200</v>
      </c>
      <c r="S7" s="21">
        <v>1</v>
      </c>
      <c r="T7" s="83">
        <f t="shared" si="1"/>
        <v>200</v>
      </c>
      <c r="U7" s="25">
        <v>200</v>
      </c>
      <c r="V7" s="26">
        <v>1</v>
      </c>
      <c r="W7" s="14">
        <f t="shared" si="2"/>
        <v>200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1</v>
      </c>
      <c r="AO7" s="57">
        <f t="shared" si="21"/>
        <v>50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1</v>
      </c>
      <c r="AX7" s="27">
        <f t="shared" si="23"/>
        <v>300</v>
      </c>
      <c r="AY7" s="23">
        <v>150</v>
      </c>
      <c r="AZ7" s="13">
        <v>1</v>
      </c>
      <c r="BA7" s="12">
        <f t="shared" si="9"/>
        <v>150</v>
      </c>
      <c r="BB7" s="26">
        <v>0</v>
      </c>
      <c r="BC7" s="26">
        <v>0</v>
      </c>
      <c r="BD7" s="26">
        <v>0</v>
      </c>
      <c r="BE7" s="29">
        <v>0</v>
      </c>
      <c r="BF7" s="67">
        <v>10</v>
      </c>
      <c r="BG7" s="87">
        <v>1</v>
      </c>
      <c r="BH7" s="18">
        <f t="shared" si="10"/>
        <v>10</v>
      </c>
      <c r="BI7" s="45">
        <v>20</v>
      </c>
      <c r="BJ7" s="66">
        <v>31</v>
      </c>
      <c r="BK7" s="89">
        <f t="shared" si="11"/>
        <v>620</v>
      </c>
      <c r="BL7" s="67">
        <v>20</v>
      </c>
      <c r="BM7" s="45">
        <v>7</v>
      </c>
      <c r="BN7" s="18">
        <f t="shared" si="12"/>
        <v>140</v>
      </c>
      <c r="BO7" s="45">
        <v>70</v>
      </c>
      <c r="BP7" s="66">
        <v>0</v>
      </c>
      <c r="BQ7" s="89">
        <f t="shared" si="13"/>
        <v>0</v>
      </c>
      <c r="BR7" s="67">
        <v>10</v>
      </c>
      <c r="BS7" s="66">
        <v>24</v>
      </c>
      <c r="BT7" s="18">
        <f t="shared" si="14"/>
        <v>240</v>
      </c>
      <c r="BU7" s="67">
        <v>10</v>
      </c>
      <c r="BV7" s="66">
        <v>36</v>
      </c>
      <c r="BW7" s="18">
        <f t="shared" si="15"/>
        <v>360</v>
      </c>
      <c r="BX7" s="45">
        <v>5</v>
      </c>
      <c r="BY7" s="66">
        <v>0</v>
      </c>
      <c r="BZ7" s="89">
        <f t="shared" si="16"/>
        <v>0</v>
      </c>
      <c r="CA7" s="69">
        <f t="shared" si="24"/>
        <v>2850</v>
      </c>
    </row>
    <row r="8" spans="1:82" ht="21" thickBot="1" x14ac:dyDescent="0.3">
      <c r="A8" s="48">
        <v>6</v>
      </c>
      <c r="B8" s="43" t="s">
        <v>38</v>
      </c>
      <c r="C8" s="20">
        <v>30</v>
      </c>
      <c r="D8" s="6">
        <v>5</v>
      </c>
      <c r="E8" s="8">
        <f t="shared" si="17"/>
        <v>150</v>
      </c>
      <c r="F8" s="20">
        <v>30</v>
      </c>
      <c r="G8" s="6">
        <v>0</v>
      </c>
      <c r="H8" s="8">
        <f t="shared" si="18"/>
        <v>0</v>
      </c>
      <c r="I8" s="20">
        <v>10</v>
      </c>
      <c r="J8" s="6">
        <v>16</v>
      </c>
      <c r="K8" s="8">
        <f t="shared" si="0"/>
        <v>160</v>
      </c>
      <c r="L8" s="29">
        <v>20</v>
      </c>
      <c r="M8" s="28">
        <v>0</v>
      </c>
      <c r="N8" s="119">
        <f t="shared" si="19"/>
        <v>0</v>
      </c>
      <c r="O8" s="29">
        <v>30</v>
      </c>
      <c r="P8" s="28">
        <v>11</v>
      </c>
      <c r="Q8" s="30">
        <f t="shared" si="20"/>
        <v>330</v>
      </c>
      <c r="R8" s="81">
        <v>200</v>
      </c>
      <c r="S8" s="21">
        <v>0.9</v>
      </c>
      <c r="T8" s="84">
        <f t="shared" si="1"/>
        <v>180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2</v>
      </c>
      <c r="AL8" s="61">
        <f t="shared" si="7"/>
        <v>100</v>
      </c>
      <c r="AM8" s="56">
        <v>50</v>
      </c>
      <c r="AN8" s="56">
        <v>5</v>
      </c>
      <c r="AO8" s="57">
        <f t="shared" si="21"/>
        <v>250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0</v>
      </c>
      <c r="AX8" s="27">
        <f t="shared" si="23"/>
        <v>0</v>
      </c>
      <c r="AY8" s="23">
        <v>150</v>
      </c>
      <c r="AZ8" s="13">
        <v>1</v>
      </c>
      <c r="BA8" s="12">
        <f t="shared" si="9"/>
        <v>150</v>
      </c>
      <c r="BB8" s="26">
        <v>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14</v>
      </c>
      <c r="BN8" s="18">
        <f t="shared" si="12"/>
        <v>280</v>
      </c>
      <c r="BO8" s="45">
        <v>70</v>
      </c>
      <c r="BP8" s="66">
        <v>1</v>
      </c>
      <c r="BQ8" s="89">
        <f t="shared" si="13"/>
        <v>70</v>
      </c>
      <c r="BR8" s="67">
        <v>10</v>
      </c>
      <c r="BS8" s="66">
        <v>1</v>
      </c>
      <c r="BT8" s="18">
        <f t="shared" si="14"/>
        <v>10</v>
      </c>
      <c r="BU8" s="67">
        <v>10</v>
      </c>
      <c r="BV8" s="66">
        <v>14</v>
      </c>
      <c r="BW8" s="18">
        <f t="shared" si="15"/>
        <v>140</v>
      </c>
      <c r="BX8" s="45">
        <v>5</v>
      </c>
      <c r="BY8" s="66">
        <v>0</v>
      </c>
      <c r="BZ8" s="89">
        <f t="shared" si="16"/>
        <v>0</v>
      </c>
      <c r="CA8" s="69">
        <f t="shared" si="24"/>
        <v>2030</v>
      </c>
    </row>
    <row r="9" spans="1:82" ht="20.25" customHeight="1" thickBot="1" x14ac:dyDescent="0.3">
      <c r="A9" s="48">
        <v>7</v>
      </c>
      <c r="B9" s="43" t="s">
        <v>39</v>
      </c>
      <c r="C9" s="20">
        <v>30</v>
      </c>
      <c r="D9" s="6">
        <v>6</v>
      </c>
      <c r="E9" s="8">
        <f t="shared" si="17"/>
        <v>180</v>
      </c>
      <c r="F9" s="20">
        <v>30</v>
      </c>
      <c r="G9" s="6">
        <v>1</v>
      </c>
      <c r="H9" s="8">
        <f t="shared" si="18"/>
        <v>30</v>
      </c>
      <c r="I9" s="20">
        <v>10</v>
      </c>
      <c r="J9" s="6">
        <v>8</v>
      </c>
      <c r="K9" s="8">
        <f t="shared" si="0"/>
        <v>80</v>
      </c>
      <c r="L9" s="29">
        <v>20</v>
      </c>
      <c r="M9" s="28">
        <v>0</v>
      </c>
      <c r="N9" s="119">
        <f t="shared" si="19"/>
        <v>0</v>
      </c>
      <c r="O9" s="29">
        <v>30</v>
      </c>
      <c r="P9" s="28">
        <v>7</v>
      </c>
      <c r="Q9" s="30">
        <f t="shared" si="20"/>
        <v>210</v>
      </c>
      <c r="R9" s="81">
        <v>200</v>
      </c>
      <c r="S9" s="21">
        <v>1</v>
      </c>
      <c r="T9" s="84">
        <f t="shared" si="1"/>
        <v>200</v>
      </c>
      <c r="U9" s="25">
        <v>200</v>
      </c>
      <c r="V9" s="26">
        <v>0.5</v>
      </c>
      <c r="W9" s="14">
        <f t="shared" si="2"/>
        <v>100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5</v>
      </c>
      <c r="AL9" s="61">
        <f t="shared" si="7"/>
        <v>250</v>
      </c>
      <c r="AM9" s="56">
        <v>50</v>
      </c>
      <c r="AN9" s="56">
        <v>5</v>
      </c>
      <c r="AO9" s="57">
        <f t="shared" si="21"/>
        <v>250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0</v>
      </c>
      <c r="AU9" s="27">
        <f t="shared" si="22"/>
        <v>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300</v>
      </c>
      <c r="BC9" s="26">
        <v>0</v>
      </c>
      <c r="BD9" s="26">
        <v>0</v>
      </c>
      <c r="BE9" s="29">
        <v>0</v>
      </c>
      <c r="BF9" s="67">
        <v>10</v>
      </c>
      <c r="BG9" s="87">
        <v>19</v>
      </c>
      <c r="BH9" s="18">
        <f t="shared" si="10"/>
        <v>190</v>
      </c>
      <c r="BI9" s="45">
        <v>20</v>
      </c>
      <c r="BJ9" s="66">
        <v>4</v>
      </c>
      <c r="BK9" s="89">
        <f t="shared" si="11"/>
        <v>80</v>
      </c>
      <c r="BL9" s="67">
        <v>20</v>
      </c>
      <c r="BM9" s="45">
        <v>2</v>
      </c>
      <c r="BN9" s="18">
        <f t="shared" si="12"/>
        <v>40</v>
      </c>
      <c r="BO9" s="45">
        <v>70</v>
      </c>
      <c r="BP9" s="66">
        <v>2</v>
      </c>
      <c r="BQ9" s="89">
        <f t="shared" si="13"/>
        <v>140</v>
      </c>
      <c r="BR9" s="67">
        <v>10</v>
      </c>
      <c r="BS9" s="66">
        <v>0</v>
      </c>
      <c r="BT9" s="18">
        <f t="shared" si="14"/>
        <v>0</v>
      </c>
      <c r="BU9" s="67">
        <v>10</v>
      </c>
      <c r="BV9" s="66">
        <v>80</v>
      </c>
      <c r="BW9" s="18">
        <f t="shared" si="15"/>
        <v>800</v>
      </c>
      <c r="BX9" s="45">
        <v>5</v>
      </c>
      <c r="BY9" s="66">
        <v>1</v>
      </c>
      <c r="BZ9" s="89">
        <f t="shared" si="16"/>
        <v>5</v>
      </c>
      <c r="CA9" s="69">
        <f t="shared" si="24"/>
        <v>3005</v>
      </c>
    </row>
    <row r="10" spans="1:82" ht="18" customHeight="1" thickBot="1" x14ac:dyDescent="0.3">
      <c r="A10" s="48">
        <v>8</v>
      </c>
      <c r="B10" s="43" t="s">
        <v>40</v>
      </c>
      <c r="C10" s="20">
        <v>30</v>
      </c>
      <c r="D10" s="6">
        <v>4</v>
      </c>
      <c r="E10" s="8">
        <f t="shared" si="17"/>
        <v>120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3</v>
      </c>
      <c r="K10" s="8">
        <f t="shared" si="0"/>
        <v>30</v>
      </c>
      <c r="L10" s="29">
        <v>20</v>
      </c>
      <c r="M10" s="28">
        <v>0</v>
      </c>
      <c r="N10" s="119">
        <f t="shared" si="19"/>
        <v>0</v>
      </c>
      <c r="O10" s="29">
        <v>30</v>
      </c>
      <c r="P10" s="28">
        <v>2</v>
      </c>
      <c r="Q10" s="30">
        <f t="shared" si="20"/>
        <v>60</v>
      </c>
      <c r="R10" s="81">
        <v>200</v>
      </c>
      <c r="S10" s="21">
        <v>1</v>
      </c>
      <c r="T10" s="84">
        <f t="shared" si="1"/>
        <v>200</v>
      </c>
      <c r="U10" s="25">
        <v>200</v>
      </c>
      <c r="V10" s="26">
        <v>1</v>
      </c>
      <c r="W10" s="14">
        <f t="shared" si="2"/>
        <v>200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2</v>
      </c>
      <c r="AO10" s="57">
        <f t="shared" si="21"/>
        <v>100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1</v>
      </c>
      <c r="BA10" s="12">
        <f t="shared" si="9"/>
        <v>150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3</v>
      </c>
      <c r="BH10" s="18">
        <f t="shared" si="10"/>
        <v>30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0</v>
      </c>
      <c r="BN10" s="18">
        <f t="shared" si="12"/>
        <v>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3</v>
      </c>
      <c r="BT10" s="18">
        <f t="shared" si="14"/>
        <v>30</v>
      </c>
      <c r="BU10" s="67">
        <v>10</v>
      </c>
      <c r="BV10" s="66">
        <v>4</v>
      </c>
      <c r="BW10" s="18">
        <f t="shared" si="15"/>
        <v>40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960</v>
      </c>
    </row>
    <row r="11" spans="1:82" ht="21" thickBot="1" x14ac:dyDescent="0.3">
      <c r="A11" s="48">
        <v>9</v>
      </c>
      <c r="B11" s="43" t="s">
        <v>41</v>
      </c>
      <c r="C11" s="20">
        <v>30</v>
      </c>
      <c r="D11" s="6">
        <v>3</v>
      </c>
      <c r="E11" s="8">
        <f t="shared" si="17"/>
        <v>90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</v>
      </c>
      <c r="K11" s="8">
        <f t="shared" si="0"/>
        <v>10</v>
      </c>
      <c r="L11" s="29">
        <v>20</v>
      </c>
      <c r="M11" s="28">
        <v>0</v>
      </c>
      <c r="N11" s="119">
        <f t="shared" si="19"/>
        <v>0</v>
      </c>
      <c r="O11" s="29">
        <v>30</v>
      </c>
      <c r="P11" s="28">
        <v>10</v>
      </c>
      <c r="Q11" s="30">
        <f t="shared" si="20"/>
        <v>300</v>
      </c>
      <c r="R11" s="81">
        <v>200</v>
      </c>
      <c r="S11" s="21">
        <v>1</v>
      </c>
      <c r="T11" s="84">
        <f t="shared" si="1"/>
        <v>200</v>
      </c>
      <c r="U11" s="25">
        <v>200</v>
      </c>
      <c r="V11" s="26">
        <v>0.7</v>
      </c>
      <c r="W11" s="14">
        <f t="shared" si="2"/>
        <v>140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2</v>
      </c>
      <c r="AL11" s="61">
        <f t="shared" si="7"/>
        <v>100</v>
      </c>
      <c r="AM11" s="56">
        <v>50</v>
      </c>
      <c r="AN11" s="56">
        <v>2</v>
      </c>
      <c r="AO11" s="57">
        <f t="shared" si="21"/>
        <v>100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0</v>
      </c>
      <c r="AX11" s="27">
        <f t="shared" si="23"/>
        <v>0</v>
      </c>
      <c r="AY11" s="23">
        <v>150</v>
      </c>
      <c r="AZ11" s="13">
        <v>1</v>
      </c>
      <c r="BA11" s="12">
        <f t="shared" si="9"/>
        <v>150</v>
      </c>
      <c r="BB11" s="26">
        <v>250</v>
      </c>
      <c r="BC11" s="26">
        <v>150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10</v>
      </c>
      <c r="BK11" s="89">
        <f t="shared" si="11"/>
        <v>200</v>
      </c>
      <c r="BL11" s="67">
        <v>20</v>
      </c>
      <c r="BM11" s="45">
        <v>4</v>
      </c>
      <c r="BN11" s="18">
        <f t="shared" si="12"/>
        <v>80</v>
      </c>
      <c r="BO11" s="45">
        <v>70</v>
      </c>
      <c r="BP11" s="66">
        <v>2</v>
      </c>
      <c r="BQ11" s="89">
        <f t="shared" si="13"/>
        <v>140</v>
      </c>
      <c r="BR11" s="67">
        <v>10</v>
      </c>
      <c r="BS11" s="66">
        <v>69</v>
      </c>
      <c r="BT11" s="18">
        <f t="shared" si="14"/>
        <v>690</v>
      </c>
      <c r="BU11" s="67">
        <v>10</v>
      </c>
      <c r="BV11" s="66">
        <v>8</v>
      </c>
      <c r="BW11" s="18">
        <f t="shared" si="15"/>
        <v>80</v>
      </c>
      <c r="BX11" s="45">
        <v>5</v>
      </c>
      <c r="BY11" s="66">
        <v>0</v>
      </c>
      <c r="BZ11" s="89">
        <f t="shared" si="16"/>
        <v>0</v>
      </c>
      <c r="CA11" s="69">
        <f t="shared" si="24"/>
        <v>2790</v>
      </c>
      <c r="CD11" s="1" t="s">
        <v>0</v>
      </c>
    </row>
    <row r="12" spans="1:82" ht="21" thickBot="1" x14ac:dyDescent="0.3">
      <c r="A12" s="48">
        <v>10</v>
      </c>
      <c r="B12" s="43" t="s">
        <v>42</v>
      </c>
      <c r="C12" s="20">
        <v>30</v>
      </c>
      <c r="D12" s="6">
        <v>0</v>
      </c>
      <c r="E12" s="8">
        <f t="shared" si="17"/>
        <v>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11</v>
      </c>
      <c r="K12" s="8">
        <f t="shared" si="0"/>
        <v>110</v>
      </c>
      <c r="L12" s="29">
        <v>20</v>
      </c>
      <c r="M12" s="28">
        <v>0</v>
      </c>
      <c r="N12" s="119">
        <f t="shared" si="19"/>
        <v>0</v>
      </c>
      <c r="O12" s="29">
        <v>30</v>
      </c>
      <c r="P12" s="28">
        <v>0</v>
      </c>
      <c r="Q12" s="30">
        <f t="shared" si="20"/>
        <v>0</v>
      </c>
      <c r="R12" s="81">
        <v>200</v>
      </c>
      <c r="S12" s="21">
        <v>0.8</v>
      </c>
      <c r="T12" s="84">
        <f t="shared" si="1"/>
        <v>160</v>
      </c>
      <c r="U12" s="25">
        <v>200</v>
      </c>
      <c r="V12" s="26">
        <v>0</v>
      </c>
      <c r="W12" s="14">
        <f t="shared" si="2"/>
        <v>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0</v>
      </c>
      <c r="AL12" s="61">
        <f t="shared" si="7"/>
        <v>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1</v>
      </c>
      <c r="AU12" s="27">
        <f t="shared" si="22"/>
        <v>50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0</v>
      </c>
      <c r="BA12" s="12">
        <f t="shared" si="9"/>
        <v>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1</v>
      </c>
      <c r="BH12" s="18">
        <f t="shared" si="10"/>
        <v>10</v>
      </c>
      <c r="BI12" s="45">
        <v>20</v>
      </c>
      <c r="BJ12" s="66">
        <v>2</v>
      </c>
      <c r="BK12" s="89">
        <f t="shared" si="11"/>
        <v>40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0</v>
      </c>
      <c r="BQ12" s="89">
        <f t="shared" si="13"/>
        <v>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6</v>
      </c>
      <c r="BW12" s="18">
        <f t="shared" si="15"/>
        <v>60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430</v>
      </c>
    </row>
    <row r="13" spans="1:82" ht="18" customHeight="1" thickBot="1" x14ac:dyDescent="0.3">
      <c r="A13" s="48">
        <v>11</v>
      </c>
      <c r="B13" s="43" t="s">
        <v>43</v>
      </c>
      <c r="C13" s="20">
        <v>30</v>
      </c>
      <c r="D13" s="6">
        <v>2</v>
      </c>
      <c r="E13" s="8">
        <f t="shared" si="17"/>
        <v>60</v>
      </c>
      <c r="F13" s="20">
        <v>30</v>
      </c>
      <c r="G13" s="6">
        <v>0</v>
      </c>
      <c r="H13" s="8">
        <f t="shared" si="18"/>
        <v>0</v>
      </c>
      <c r="I13" s="20">
        <v>10</v>
      </c>
      <c r="J13" s="6">
        <v>2</v>
      </c>
      <c r="K13" s="8">
        <f t="shared" si="0"/>
        <v>20</v>
      </c>
      <c r="L13" s="29">
        <v>20</v>
      </c>
      <c r="M13" s="28">
        <v>0</v>
      </c>
      <c r="N13" s="119">
        <f t="shared" si="19"/>
        <v>0</v>
      </c>
      <c r="O13" s="29">
        <v>30</v>
      </c>
      <c r="P13" s="28">
        <v>3</v>
      </c>
      <c r="Q13" s="30">
        <f t="shared" si="20"/>
        <v>90</v>
      </c>
      <c r="R13" s="81">
        <v>200</v>
      </c>
      <c r="S13" s="21">
        <v>1</v>
      </c>
      <c r="T13" s="84">
        <f t="shared" si="1"/>
        <v>200</v>
      </c>
      <c r="U13" s="25">
        <v>200</v>
      </c>
      <c r="V13" s="26">
        <v>0.3</v>
      </c>
      <c r="W13" s="14">
        <f t="shared" si="2"/>
        <v>60</v>
      </c>
      <c r="X13" s="11">
        <v>10</v>
      </c>
      <c r="Y13" s="23">
        <v>0</v>
      </c>
      <c r="Z13" s="24">
        <f t="shared" si="3"/>
        <v>0</v>
      </c>
      <c r="AA13" s="25">
        <v>30</v>
      </c>
      <c r="AB13" s="26">
        <v>0</v>
      </c>
      <c r="AC13" s="14">
        <f t="shared" si="4"/>
        <v>0</v>
      </c>
      <c r="AD13" s="25">
        <v>10</v>
      </c>
      <c r="AE13" s="26">
        <v>0</v>
      </c>
      <c r="AF13" s="14">
        <f t="shared" si="5"/>
        <v>0</v>
      </c>
      <c r="AG13" s="25">
        <v>50</v>
      </c>
      <c r="AH13" s="26">
        <v>0</v>
      </c>
      <c r="AI13" s="14">
        <f t="shared" si="6"/>
        <v>0</v>
      </c>
      <c r="AJ13" s="58">
        <v>50</v>
      </c>
      <c r="AK13" s="59">
        <v>4</v>
      </c>
      <c r="AL13" s="61">
        <f t="shared" si="7"/>
        <v>200</v>
      </c>
      <c r="AM13" s="56">
        <v>50</v>
      </c>
      <c r="AN13" s="56">
        <v>5</v>
      </c>
      <c r="AO13" s="57">
        <f t="shared" si="21"/>
        <v>250</v>
      </c>
      <c r="AP13" s="58">
        <v>150</v>
      </c>
      <c r="AQ13" s="59">
        <v>0</v>
      </c>
      <c r="AR13" s="61">
        <f t="shared" si="8"/>
        <v>0</v>
      </c>
      <c r="AS13" s="25">
        <v>50</v>
      </c>
      <c r="AT13" s="23">
        <v>1</v>
      </c>
      <c r="AU13" s="27">
        <f t="shared" si="22"/>
        <v>50</v>
      </c>
      <c r="AV13" s="25">
        <v>300</v>
      </c>
      <c r="AW13" s="23">
        <v>0</v>
      </c>
      <c r="AX13" s="27">
        <f t="shared" si="23"/>
        <v>0</v>
      </c>
      <c r="AY13" s="23">
        <v>150</v>
      </c>
      <c r="AZ13" s="13">
        <v>1</v>
      </c>
      <c r="BA13" s="12">
        <f t="shared" si="9"/>
        <v>150</v>
      </c>
      <c r="BB13" s="26">
        <v>0</v>
      </c>
      <c r="BC13" s="26">
        <v>0</v>
      </c>
      <c r="BD13" s="26">
        <v>0</v>
      </c>
      <c r="BE13" s="29">
        <v>0</v>
      </c>
      <c r="BF13" s="67">
        <v>10</v>
      </c>
      <c r="BG13" s="87">
        <v>2</v>
      </c>
      <c r="BH13" s="18">
        <f t="shared" si="10"/>
        <v>20</v>
      </c>
      <c r="BI13" s="45">
        <v>20</v>
      </c>
      <c r="BJ13" s="66">
        <v>7</v>
      </c>
      <c r="BK13" s="89">
        <f t="shared" si="11"/>
        <v>140</v>
      </c>
      <c r="BL13" s="67">
        <v>20</v>
      </c>
      <c r="BM13" s="45">
        <v>13</v>
      </c>
      <c r="BN13" s="18">
        <f t="shared" si="12"/>
        <v>260</v>
      </c>
      <c r="BO13" s="45">
        <v>70</v>
      </c>
      <c r="BP13" s="66">
        <v>2</v>
      </c>
      <c r="BQ13" s="89">
        <f t="shared" si="13"/>
        <v>140</v>
      </c>
      <c r="BR13" s="67">
        <v>10</v>
      </c>
      <c r="BS13" s="66">
        <v>2</v>
      </c>
      <c r="BT13" s="18">
        <f t="shared" si="14"/>
        <v>20</v>
      </c>
      <c r="BU13" s="67">
        <v>10</v>
      </c>
      <c r="BV13" s="66">
        <v>14</v>
      </c>
      <c r="BW13" s="18">
        <f t="shared" si="15"/>
        <v>140</v>
      </c>
      <c r="BX13" s="45">
        <v>5</v>
      </c>
      <c r="BY13" s="66">
        <v>0</v>
      </c>
      <c r="BZ13" s="89">
        <f t="shared" si="16"/>
        <v>0</v>
      </c>
      <c r="CA13" s="69">
        <f t="shared" si="24"/>
        <v>1800</v>
      </c>
    </row>
    <row r="14" spans="1:82" ht="21" thickBot="1" x14ac:dyDescent="0.3">
      <c r="A14" s="48">
        <v>12</v>
      </c>
      <c r="B14" s="43" t="s">
        <v>44</v>
      </c>
      <c r="C14" s="20">
        <v>30</v>
      </c>
      <c r="D14" s="6">
        <v>1</v>
      </c>
      <c r="E14" s="8">
        <f t="shared" si="17"/>
        <v>30</v>
      </c>
      <c r="F14" s="20">
        <v>30</v>
      </c>
      <c r="G14" s="6">
        <v>0</v>
      </c>
      <c r="H14" s="8">
        <f t="shared" si="18"/>
        <v>0</v>
      </c>
      <c r="I14" s="20">
        <v>10</v>
      </c>
      <c r="J14" s="6">
        <v>13</v>
      </c>
      <c r="K14" s="8">
        <f t="shared" si="0"/>
        <v>130</v>
      </c>
      <c r="L14" s="29">
        <v>20</v>
      </c>
      <c r="M14" s="28">
        <v>0</v>
      </c>
      <c r="N14" s="119">
        <f t="shared" si="19"/>
        <v>0</v>
      </c>
      <c r="O14" s="29">
        <v>30</v>
      </c>
      <c r="P14" s="28">
        <v>3</v>
      </c>
      <c r="Q14" s="30">
        <f t="shared" si="20"/>
        <v>90</v>
      </c>
      <c r="R14" s="81">
        <v>200</v>
      </c>
      <c r="S14" s="21">
        <v>0.9</v>
      </c>
      <c r="T14" s="84">
        <f t="shared" si="1"/>
        <v>180</v>
      </c>
      <c r="U14" s="25">
        <v>200</v>
      </c>
      <c r="V14" s="26">
        <v>0.2</v>
      </c>
      <c r="W14" s="14">
        <f t="shared" si="2"/>
        <v>40</v>
      </c>
      <c r="X14" s="11">
        <v>10</v>
      </c>
      <c r="Y14" s="23">
        <v>0</v>
      </c>
      <c r="Z14" s="24">
        <f t="shared" si="3"/>
        <v>0</v>
      </c>
      <c r="AA14" s="25">
        <v>30</v>
      </c>
      <c r="AB14" s="26">
        <v>0</v>
      </c>
      <c r="AC14" s="14">
        <f t="shared" si="4"/>
        <v>0</v>
      </c>
      <c r="AD14" s="25">
        <v>10</v>
      </c>
      <c r="AE14" s="26">
        <v>0</v>
      </c>
      <c r="AF14" s="14">
        <f t="shared" si="5"/>
        <v>0</v>
      </c>
      <c r="AG14" s="25">
        <v>50</v>
      </c>
      <c r="AH14" s="26">
        <v>0</v>
      </c>
      <c r="AI14" s="14">
        <f t="shared" si="6"/>
        <v>0</v>
      </c>
      <c r="AJ14" s="58">
        <v>50</v>
      </c>
      <c r="AK14" s="59">
        <v>4</v>
      </c>
      <c r="AL14" s="61">
        <f t="shared" si="7"/>
        <v>200</v>
      </c>
      <c r="AM14" s="56">
        <v>50</v>
      </c>
      <c r="AN14" s="56">
        <v>5</v>
      </c>
      <c r="AO14" s="57">
        <f t="shared" si="21"/>
        <v>250</v>
      </c>
      <c r="AP14" s="58">
        <v>150</v>
      </c>
      <c r="AQ14" s="59">
        <v>0</v>
      </c>
      <c r="AR14" s="61">
        <f t="shared" si="8"/>
        <v>0</v>
      </c>
      <c r="AS14" s="25">
        <v>50</v>
      </c>
      <c r="AT14" s="23">
        <v>0</v>
      </c>
      <c r="AU14" s="27">
        <f t="shared" si="22"/>
        <v>0</v>
      </c>
      <c r="AV14" s="25">
        <v>300</v>
      </c>
      <c r="AW14" s="23">
        <v>0</v>
      </c>
      <c r="AX14" s="27">
        <f t="shared" si="23"/>
        <v>0</v>
      </c>
      <c r="AY14" s="23">
        <v>150</v>
      </c>
      <c r="AZ14" s="13">
        <v>1</v>
      </c>
      <c r="BA14" s="12">
        <f t="shared" si="9"/>
        <v>150</v>
      </c>
      <c r="BB14" s="26">
        <v>0</v>
      </c>
      <c r="BC14" s="26">
        <v>200</v>
      </c>
      <c r="BD14" s="26">
        <v>0</v>
      </c>
      <c r="BE14" s="29">
        <v>0</v>
      </c>
      <c r="BF14" s="67">
        <v>10</v>
      </c>
      <c r="BG14" s="87">
        <v>0</v>
      </c>
      <c r="BH14" s="18">
        <f t="shared" si="10"/>
        <v>0</v>
      </c>
      <c r="BI14" s="45">
        <v>20</v>
      </c>
      <c r="BJ14" s="66">
        <v>1</v>
      </c>
      <c r="BK14" s="89">
        <f t="shared" si="11"/>
        <v>20</v>
      </c>
      <c r="BL14" s="67">
        <v>20</v>
      </c>
      <c r="BM14" s="45">
        <v>3</v>
      </c>
      <c r="BN14" s="18">
        <f t="shared" si="12"/>
        <v>60</v>
      </c>
      <c r="BO14" s="45">
        <v>70</v>
      </c>
      <c r="BP14" s="66">
        <v>0</v>
      </c>
      <c r="BQ14" s="89">
        <f t="shared" si="13"/>
        <v>0</v>
      </c>
      <c r="BR14" s="67">
        <v>10</v>
      </c>
      <c r="BS14" s="66">
        <v>0</v>
      </c>
      <c r="BT14" s="18">
        <f t="shared" si="14"/>
        <v>0</v>
      </c>
      <c r="BU14" s="67">
        <v>10</v>
      </c>
      <c r="BV14" s="66">
        <v>0</v>
      </c>
      <c r="BW14" s="18">
        <f t="shared" si="15"/>
        <v>0</v>
      </c>
      <c r="BX14" s="45">
        <v>5</v>
      </c>
      <c r="BY14" s="66">
        <v>0</v>
      </c>
      <c r="BZ14" s="89">
        <f t="shared" si="16"/>
        <v>0</v>
      </c>
      <c r="CA14" s="69">
        <f t="shared" si="24"/>
        <v>1350</v>
      </c>
    </row>
    <row r="15" spans="1:82" ht="19" customHeight="1" thickBot="1" x14ac:dyDescent="0.3">
      <c r="A15" s="49">
        <v>13</v>
      </c>
      <c r="B15" s="44" t="s">
        <v>45</v>
      </c>
      <c r="C15" s="20">
        <v>30</v>
      </c>
      <c r="D15" s="9">
        <v>0</v>
      </c>
      <c r="E15" s="10">
        <f t="shared" si="17"/>
        <v>0</v>
      </c>
      <c r="F15" s="20">
        <v>30</v>
      </c>
      <c r="G15" s="9">
        <v>0</v>
      </c>
      <c r="H15" s="10">
        <f t="shared" si="18"/>
        <v>0</v>
      </c>
      <c r="I15" s="20">
        <v>10</v>
      </c>
      <c r="J15" s="9">
        <v>14</v>
      </c>
      <c r="K15" s="10">
        <f t="shared" si="0"/>
        <v>140</v>
      </c>
      <c r="L15" s="29">
        <v>20</v>
      </c>
      <c r="M15" s="28">
        <v>0</v>
      </c>
      <c r="N15" s="119">
        <f t="shared" si="19"/>
        <v>0</v>
      </c>
      <c r="O15" s="120">
        <v>30</v>
      </c>
      <c r="P15" s="121">
        <v>4</v>
      </c>
      <c r="Q15" s="122">
        <f t="shared" si="20"/>
        <v>120</v>
      </c>
      <c r="R15" s="81">
        <v>200</v>
      </c>
      <c r="S15" s="21">
        <v>0.9</v>
      </c>
      <c r="T15" s="85">
        <f t="shared" si="1"/>
        <v>180</v>
      </c>
      <c r="U15" s="25">
        <v>200</v>
      </c>
      <c r="V15" s="26">
        <v>1</v>
      </c>
      <c r="W15" s="17">
        <f t="shared" si="2"/>
        <v>200</v>
      </c>
      <c r="X15" s="15">
        <v>10</v>
      </c>
      <c r="Y15" s="23">
        <v>0</v>
      </c>
      <c r="Z15" s="24">
        <f t="shared" si="3"/>
        <v>0</v>
      </c>
      <c r="AA15" s="25">
        <v>30</v>
      </c>
      <c r="AB15" s="26">
        <v>0</v>
      </c>
      <c r="AC15" s="17">
        <f t="shared" si="4"/>
        <v>0</v>
      </c>
      <c r="AD15" s="25">
        <v>10</v>
      </c>
      <c r="AE15" s="26">
        <v>0</v>
      </c>
      <c r="AF15" s="17">
        <f t="shared" si="5"/>
        <v>0</v>
      </c>
      <c r="AG15" s="25">
        <v>50</v>
      </c>
      <c r="AH15" s="26">
        <v>0</v>
      </c>
      <c r="AI15" s="17">
        <f t="shared" si="6"/>
        <v>0</v>
      </c>
      <c r="AJ15" s="58">
        <v>50</v>
      </c>
      <c r="AK15" s="59">
        <v>2</v>
      </c>
      <c r="AL15" s="62">
        <f t="shared" si="7"/>
        <v>100</v>
      </c>
      <c r="AM15" s="56">
        <v>50</v>
      </c>
      <c r="AN15" s="56">
        <v>1</v>
      </c>
      <c r="AO15" s="57">
        <f t="shared" si="21"/>
        <v>50</v>
      </c>
      <c r="AP15" s="58">
        <v>150</v>
      </c>
      <c r="AQ15" s="59">
        <v>0</v>
      </c>
      <c r="AR15" s="62">
        <f t="shared" si="8"/>
        <v>0</v>
      </c>
      <c r="AS15" s="25">
        <v>50</v>
      </c>
      <c r="AT15" s="23">
        <v>0</v>
      </c>
      <c r="AU15" s="27">
        <f t="shared" si="22"/>
        <v>0</v>
      </c>
      <c r="AV15" s="25">
        <v>300</v>
      </c>
      <c r="AW15" s="23">
        <v>0</v>
      </c>
      <c r="AX15" s="27">
        <f t="shared" si="23"/>
        <v>0</v>
      </c>
      <c r="AY15" s="23">
        <v>150</v>
      </c>
      <c r="AZ15" s="13">
        <v>1</v>
      </c>
      <c r="BA15" s="16">
        <f t="shared" si="9"/>
        <v>150</v>
      </c>
      <c r="BB15" s="26">
        <v>150</v>
      </c>
      <c r="BC15" s="26">
        <v>150</v>
      </c>
      <c r="BD15" s="26">
        <v>0</v>
      </c>
      <c r="BE15" s="29">
        <v>0</v>
      </c>
      <c r="BF15" s="67">
        <v>10</v>
      </c>
      <c r="BG15" s="87">
        <v>3</v>
      </c>
      <c r="BH15" s="19">
        <f t="shared" si="10"/>
        <v>30</v>
      </c>
      <c r="BI15" s="45">
        <v>20</v>
      </c>
      <c r="BJ15" s="66">
        <v>42</v>
      </c>
      <c r="BK15" s="90">
        <f t="shared" si="11"/>
        <v>840</v>
      </c>
      <c r="BL15" s="67">
        <v>20</v>
      </c>
      <c r="BM15" s="45">
        <v>7</v>
      </c>
      <c r="BN15" s="19">
        <f t="shared" si="12"/>
        <v>140</v>
      </c>
      <c r="BO15" s="45">
        <v>70</v>
      </c>
      <c r="BP15" s="66">
        <v>4</v>
      </c>
      <c r="BQ15" s="90">
        <f t="shared" si="13"/>
        <v>280</v>
      </c>
      <c r="BR15" s="68">
        <v>10</v>
      </c>
      <c r="BS15" s="66">
        <v>1</v>
      </c>
      <c r="BT15" s="19">
        <f t="shared" si="14"/>
        <v>10</v>
      </c>
      <c r="BU15" s="68">
        <v>10</v>
      </c>
      <c r="BV15" s="66">
        <v>2</v>
      </c>
      <c r="BW15" s="19">
        <f t="shared" si="15"/>
        <v>20</v>
      </c>
      <c r="BX15" s="45">
        <v>5</v>
      </c>
      <c r="BY15" s="66">
        <v>2</v>
      </c>
      <c r="BZ15" s="90">
        <f t="shared" si="16"/>
        <v>10</v>
      </c>
      <c r="CA15" s="69">
        <f t="shared" si="24"/>
        <v>2570</v>
      </c>
    </row>
    <row r="16" spans="1:82" x14ac:dyDescent="0.2">
      <c r="C16" s="142" t="s">
        <v>46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3" t="s">
        <v>47</v>
      </c>
      <c r="AK16" s="143"/>
      <c r="AL16" s="143"/>
      <c r="AM16" s="143"/>
      <c r="AN16" s="143"/>
      <c r="AO16" s="143"/>
      <c r="AP16" s="143"/>
      <c r="AQ16" s="143"/>
      <c r="AR16" s="143"/>
      <c r="AS16" s="142" t="s">
        <v>48</v>
      </c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3" t="s">
        <v>49</v>
      </c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</row>
    <row r="17" spans="2:62" x14ac:dyDescent="0.2">
      <c r="BJ17" s="1" t="s">
        <v>0</v>
      </c>
    </row>
    <row r="18" spans="2:62" ht="36" customHeight="1" x14ac:dyDescent="0.2">
      <c r="B18" s="70" t="s">
        <v>1</v>
      </c>
      <c r="C18" s="128" t="s">
        <v>95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15"/>
      <c r="U18" s="115"/>
      <c r="V18" s="115"/>
      <c r="W18" s="115"/>
      <c r="X18" s="115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2:62" ht="39" customHeight="1" x14ac:dyDescent="0.2">
      <c r="B19" s="70" t="s">
        <v>2</v>
      </c>
      <c r="C19" s="128" t="s">
        <v>96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16"/>
      <c r="U19" s="116"/>
      <c r="V19" s="116"/>
      <c r="W19" s="116"/>
      <c r="X19" s="116"/>
      <c r="Y19" s="2"/>
    </row>
    <row r="20" spans="2:62" ht="18.75" customHeight="1" x14ac:dyDescent="0.2">
      <c r="B20" s="70" t="s">
        <v>3</v>
      </c>
      <c r="C20" s="128" t="s">
        <v>50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16"/>
      <c r="U20" s="116"/>
      <c r="V20" s="116"/>
      <c r="W20" s="116"/>
      <c r="X20" s="116"/>
      <c r="Y20" s="2"/>
    </row>
    <row r="21" spans="2:62" ht="18.75" customHeight="1" x14ac:dyDescent="0.2">
      <c r="B21" s="70" t="s">
        <v>4</v>
      </c>
      <c r="C21" s="128" t="s">
        <v>97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16"/>
      <c r="U21" s="116"/>
      <c r="V21" s="116"/>
      <c r="W21" s="116"/>
      <c r="X21" s="116"/>
      <c r="Y21" s="2"/>
    </row>
    <row r="22" spans="2:62" ht="38.25" customHeight="1" x14ac:dyDescent="0.2">
      <c r="B22" s="70" t="s">
        <v>5</v>
      </c>
      <c r="C22" s="128" t="s">
        <v>98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17"/>
      <c r="U22" s="117"/>
      <c r="V22" s="117"/>
      <c r="W22" s="117"/>
      <c r="X22" s="117"/>
      <c r="Y22" s="2"/>
    </row>
    <row r="23" spans="2:62" x14ac:dyDescent="0.2">
      <c r="B23" s="70" t="s">
        <v>6</v>
      </c>
      <c r="C23" s="130" t="s">
        <v>51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2"/>
      <c r="U23" s="2"/>
      <c r="V23" s="2"/>
      <c r="W23" s="2"/>
      <c r="X23" s="2"/>
      <c r="Y23" s="2"/>
    </row>
    <row r="24" spans="2:62" ht="36.75" customHeight="1" x14ac:dyDescent="0.2">
      <c r="B24" s="70" t="s">
        <v>7</v>
      </c>
      <c r="C24" s="128" t="s">
        <v>52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2"/>
      <c r="U24" s="2"/>
      <c r="V24" s="2"/>
      <c r="W24" s="2"/>
      <c r="X24" s="2"/>
      <c r="Y24" s="2"/>
    </row>
    <row r="25" spans="2:62" x14ac:dyDescent="0.2">
      <c r="B25" s="70" t="s">
        <v>8</v>
      </c>
      <c r="C25" s="130" t="s">
        <v>53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2"/>
      <c r="U25" s="2"/>
      <c r="V25" s="2"/>
      <c r="W25" s="2"/>
      <c r="X25" s="2"/>
      <c r="Y25" s="2"/>
    </row>
    <row r="26" spans="2:62" x14ac:dyDescent="0.2">
      <c r="B26" s="70" t="s">
        <v>9</v>
      </c>
      <c r="C26" s="130" t="s">
        <v>54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2"/>
      <c r="U26" s="2"/>
      <c r="V26" s="2"/>
      <c r="W26" s="2"/>
      <c r="X26" s="2"/>
      <c r="Y26" s="2"/>
    </row>
    <row r="27" spans="2:62" x14ac:dyDescent="0.2">
      <c r="B27" s="70" t="s">
        <v>10</v>
      </c>
      <c r="C27" s="130" t="s">
        <v>102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2"/>
      <c r="U27" s="2"/>
      <c r="V27" s="2"/>
      <c r="W27" s="2"/>
      <c r="X27" s="2"/>
      <c r="Y27" s="2"/>
    </row>
    <row r="28" spans="2:62" x14ac:dyDescent="0.2">
      <c r="B28" s="70" t="s">
        <v>11</v>
      </c>
      <c r="C28" s="130" t="s">
        <v>103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2"/>
      <c r="U28" s="2"/>
      <c r="V28" s="2"/>
      <c r="W28" s="2"/>
      <c r="X28" s="2"/>
      <c r="Y28" s="2"/>
    </row>
    <row r="29" spans="2:62" x14ac:dyDescent="0.2">
      <c r="B29" s="70" t="s">
        <v>12</v>
      </c>
      <c r="C29" s="130" t="s">
        <v>55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2"/>
      <c r="U29" s="2"/>
      <c r="V29" s="2"/>
      <c r="W29" s="2"/>
      <c r="X29" s="2"/>
      <c r="Y29" s="2"/>
    </row>
    <row r="30" spans="2:62" ht="35.25" customHeight="1" x14ac:dyDescent="0.2">
      <c r="B30" s="70" t="s">
        <v>13</v>
      </c>
      <c r="C30" s="128" t="s">
        <v>56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2"/>
      <c r="U30" s="2"/>
      <c r="V30" s="2"/>
      <c r="W30" s="2"/>
      <c r="X30" s="2"/>
      <c r="Y30" s="2"/>
    </row>
    <row r="31" spans="2:62" x14ac:dyDescent="0.2">
      <c r="B31" s="70" t="s">
        <v>14</v>
      </c>
      <c r="C31" s="130" t="s">
        <v>57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2"/>
      <c r="U31" s="2"/>
      <c r="V31" s="2"/>
      <c r="W31" s="2"/>
      <c r="X31" s="2"/>
      <c r="Y31" s="2"/>
    </row>
    <row r="32" spans="2:62" ht="39" customHeight="1" x14ac:dyDescent="0.2">
      <c r="B32" s="70" t="s">
        <v>15</v>
      </c>
      <c r="C32" s="128" t="s">
        <v>58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2"/>
      <c r="U32" s="2"/>
      <c r="V32" s="2"/>
      <c r="W32" s="2"/>
      <c r="X32" s="2"/>
      <c r="Y32" s="2"/>
    </row>
    <row r="33" spans="2:25" ht="39.75" customHeight="1" x14ac:dyDescent="0.2">
      <c r="B33" s="71" t="s">
        <v>16</v>
      </c>
      <c r="C33" s="128" t="s">
        <v>59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2"/>
      <c r="U33" s="2"/>
      <c r="V33" s="2"/>
      <c r="W33" s="2"/>
      <c r="X33" s="2"/>
      <c r="Y33" s="2"/>
    </row>
    <row r="34" spans="2:25" ht="34.5" customHeight="1" x14ac:dyDescent="0.2">
      <c r="B34" s="70" t="s">
        <v>17</v>
      </c>
      <c r="C34" s="128" t="s">
        <v>60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2"/>
      <c r="U34" s="2"/>
      <c r="V34" s="2"/>
      <c r="W34" s="2"/>
      <c r="X34" s="2"/>
      <c r="Y34" s="2"/>
    </row>
    <row r="35" spans="2:25" ht="40.5" customHeight="1" x14ac:dyDescent="0.2">
      <c r="B35" s="70" t="s">
        <v>18</v>
      </c>
      <c r="C35" s="128" t="s">
        <v>61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2"/>
      <c r="U35" s="2"/>
      <c r="V35" s="2"/>
      <c r="W35" s="2"/>
      <c r="X35" s="2"/>
      <c r="Y35" s="2"/>
    </row>
    <row r="36" spans="2:25" ht="34.5" customHeight="1" x14ac:dyDescent="0.2">
      <c r="B36" s="70" t="s">
        <v>19</v>
      </c>
      <c r="C36" s="128" t="s">
        <v>62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2"/>
      <c r="U36" s="2"/>
      <c r="V36" s="2"/>
      <c r="W36" s="2"/>
      <c r="X36" s="2"/>
      <c r="Y36" s="2"/>
    </row>
    <row r="37" spans="2:25" ht="54.75" customHeight="1" x14ac:dyDescent="0.2">
      <c r="B37" s="70" t="s">
        <v>20</v>
      </c>
      <c r="C37" s="128" t="s">
        <v>63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2"/>
      <c r="U37" s="2"/>
      <c r="V37" s="2"/>
      <c r="W37" s="2"/>
      <c r="X37" s="2"/>
      <c r="Y37" s="2"/>
    </row>
    <row r="38" spans="2:25" ht="36" customHeight="1" x14ac:dyDescent="0.2">
      <c r="B38" s="70" t="s">
        <v>21</v>
      </c>
      <c r="C38" s="128" t="s">
        <v>64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2"/>
      <c r="U38" s="2"/>
      <c r="V38" s="2"/>
      <c r="W38" s="2"/>
      <c r="X38" s="2"/>
      <c r="Y38" s="2"/>
    </row>
    <row r="39" spans="2:25" ht="38.25" customHeight="1" x14ac:dyDescent="0.2">
      <c r="B39" s="70" t="s">
        <v>22</v>
      </c>
      <c r="C39" s="129" t="s">
        <v>65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pans="2:25" ht="36.75" customHeight="1" x14ac:dyDescent="0.2">
      <c r="B40" s="70" t="s">
        <v>23</v>
      </c>
      <c r="C40" s="129" t="s">
        <v>66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</row>
    <row r="41" spans="2:25" ht="36.75" customHeight="1" x14ac:dyDescent="0.2">
      <c r="B41" s="70" t="s">
        <v>24</v>
      </c>
      <c r="C41" s="128" t="s">
        <v>67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</row>
    <row r="42" spans="2:25" ht="36" customHeight="1" x14ac:dyDescent="0.2">
      <c r="B42" s="70" t="s">
        <v>25</v>
      </c>
      <c r="C42" s="128" t="s">
        <v>68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</row>
    <row r="43" spans="2:25" ht="56.25" customHeight="1" x14ac:dyDescent="0.2">
      <c r="B43" s="70" t="s">
        <v>99</v>
      </c>
      <c r="C43" s="128" t="s">
        <v>69</v>
      </c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</row>
    <row r="44" spans="2:25" ht="57" customHeight="1" x14ac:dyDescent="0.2">
      <c r="B44" s="70" t="s">
        <v>100</v>
      </c>
      <c r="C44" s="129" t="s">
        <v>104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</row>
    <row r="45" spans="2:25" ht="34.5" customHeight="1" x14ac:dyDescent="0.2">
      <c r="B45" s="70" t="s">
        <v>101</v>
      </c>
      <c r="C45" s="128" t="s">
        <v>70</v>
      </c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</sheetData>
  <mergeCells count="57">
    <mergeCell ref="BU1:BW1"/>
    <mergeCell ref="C27:S27"/>
    <mergeCell ref="C26:S26"/>
    <mergeCell ref="C25:S25"/>
    <mergeCell ref="C24:S24"/>
    <mergeCell ref="C23:S23"/>
    <mergeCell ref="C18:S18"/>
    <mergeCell ref="C19:S19"/>
    <mergeCell ref="C20:S20"/>
    <mergeCell ref="C22:S22"/>
    <mergeCell ref="C21:S21"/>
    <mergeCell ref="BO1:BQ1"/>
    <mergeCell ref="BR1:BT1"/>
    <mergeCell ref="AP1:AR1"/>
    <mergeCell ref="C1:E1"/>
    <mergeCell ref="F1:H1"/>
    <mergeCell ref="BX1:BZ1"/>
    <mergeCell ref="CA1:CA2"/>
    <mergeCell ref="C16:AI16"/>
    <mergeCell ref="AJ16:AR16"/>
    <mergeCell ref="AS16:BE16"/>
    <mergeCell ref="BF16:BZ16"/>
    <mergeCell ref="AS1:AU1"/>
    <mergeCell ref="AV1:AX1"/>
    <mergeCell ref="AY1:BA1"/>
    <mergeCell ref="BF1:BH1"/>
    <mergeCell ref="BI1:BK1"/>
    <mergeCell ref="BL1:BN1"/>
    <mergeCell ref="X1:Z1"/>
    <mergeCell ref="AG1:AI1"/>
    <mergeCell ref="AJ1:AL1"/>
    <mergeCell ref="AM1:AO1"/>
    <mergeCell ref="AA1:AC1"/>
    <mergeCell ref="AD1:AF1"/>
    <mergeCell ref="C28:S28"/>
    <mergeCell ref="C29:S29"/>
    <mergeCell ref="C30:S30"/>
    <mergeCell ref="I1:K1"/>
    <mergeCell ref="L1:N1"/>
    <mergeCell ref="R1:T1"/>
    <mergeCell ref="U1:W1"/>
    <mergeCell ref="O1:Q1"/>
    <mergeCell ref="C31:S31"/>
    <mergeCell ref="C32:S32"/>
    <mergeCell ref="C33:S33"/>
    <mergeCell ref="C34:S34"/>
    <mergeCell ref="C35:S35"/>
    <mergeCell ref="C36:S36"/>
    <mergeCell ref="C37:S37"/>
    <mergeCell ref="C38:S38"/>
    <mergeCell ref="C39:S39"/>
    <mergeCell ref="C40:S40"/>
    <mergeCell ref="C41:S41"/>
    <mergeCell ref="C42:S42"/>
    <mergeCell ref="C43:S43"/>
    <mergeCell ref="C44:S44"/>
    <mergeCell ref="C45:S45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2"/>
  <sheetViews>
    <sheetView tabSelected="1"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baseColWidth="10" defaultColWidth="10.83203125" defaultRowHeight="19" x14ac:dyDescent="0.2"/>
  <cols>
    <col min="1" max="1" width="3.5" style="1" customWidth="1"/>
    <col min="2" max="2" width="20.5" style="2" customWidth="1"/>
    <col min="3" max="53" width="6.5" style="1" customWidth="1"/>
    <col min="54" max="54" width="16.5" style="1" customWidth="1"/>
    <col min="55" max="55" width="17.1640625" style="1" customWidth="1"/>
    <col min="56" max="56" width="18.5" style="1" customWidth="1"/>
    <col min="57" max="57" width="17" style="1" customWidth="1"/>
    <col min="58" max="78" width="6.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34" t="s">
        <v>1</v>
      </c>
      <c r="D1" s="135"/>
      <c r="E1" s="136"/>
      <c r="F1" s="134" t="s">
        <v>2</v>
      </c>
      <c r="G1" s="135"/>
      <c r="H1" s="136"/>
      <c r="I1" s="134" t="s">
        <v>3</v>
      </c>
      <c r="J1" s="135"/>
      <c r="K1" s="136"/>
      <c r="L1" s="134" t="s">
        <v>4</v>
      </c>
      <c r="M1" s="135"/>
      <c r="N1" s="135"/>
      <c r="O1" s="137" t="s">
        <v>5</v>
      </c>
      <c r="P1" s="138"/>
      <c r="Q1" s="139"/>
      <c r="R1" s="135" t="s">
        <v>6</v>
      </c>
      <c r="S1" s="135"/>
      <c r="T1" s="136"/>
      <c r="U1" s="131" t="s">
        <v>7</v>
      </c>
      <c r="V1" s="132"/>
      <c r="W1" s="133"/>
      <c r="X1" s="131" t="s">
        <v>8</v>
      </c>
      <c r="Y1" s="132"/>
      <c r="Z1" s="133"/>
      <c r="AA1" s="131" t="s">
        <v>9</v>
      </c>
      <c r="AB1" s="132"/>
      <c r="AC1" s="133"/>
      <c r="AD1" s="131" t="s">
        <v>10</v>
      </c>
      <c r="AE1" s="132"/>
      <c r="AF1" s="133"/>
      <c r="AG1" s="131" t="s">
        <v>11</v>
      </c>
      <c r="AH1" s="132"/>
      <c r="AI1" s="133"/>
      <c r="AJ1" s="131" t="s">
        <v>12</v>
      </c>
      <c r="AK1" s="132"/>
      <c r="AL1" s="133"/>
      <c r="AM1" s="132" t="s">
        <v>13</v>
      </c>
      <c r="AN1" s="132"/>
      <c r="AO1" s="133"/>
      <c r="AP1" s="131" t="s">
        <v>14</v>
      </c>
      <c r="AQ1" s="132"/>
      <c r="AR1" s="133"/>
      <c r="AS1" s="131" t="s">
        <v>15</v>
      </c>
      <c r="AT1" s="132"/>
      <c r="AU1" s="133"/>
      <c r="AV1" s="131" t="s">
        <v>16</v>
      </c>
      <c r="AW1" s="132"/>
      <c r="AX1" s="133"/>
      <c r="AY1" s="131" t="s">
        <v>17</v>
      </c>
      <c r="AZ1" s="132"/>
      <c r="BA1" s="133"/>
      <c r="BB1" s="75" t="s">
        <v>18</v>
      </c>
      <c r="BC1" s="75" t="s">
        <v>19</v>
      </c>
      <c r="BD1" s="74" t="s">
        <v>20</v>
      </c>
      <c r="BE1" s="73" t="s">
        <v>21</v>
      </c>
      <c r="BF1" s="134" t="s">
        <v>22</v>
      </c>
      <c r="BG1" s="135"/>
      <c r="BH1" s="136"/>
      <c r="BI1" s="134" t="s">
        <v>23</v>
      </c>
      <c r="BJ1" s="135"/>
      <c r="BK1" s="136"/>
      <c r="BL1" s="134" t="s">
        <v>24</v>
      </c>
      <c r="BM1" s="135"/>
      <c r="BN1" s="136"/>
      <c r="BO1" s="134" t="s">
        <v>25</v>
      </c>
      <c r="BP1" s="135"/>
      <c r="BQ1" s="136"/>
      <c r="BR1" s="134" t="s">
        <v>99</v>
      </c>
      <c r="BS1" s="135"/>
      <c r="BT1" s="136"/>
      <c r="BU1" s="134" t="s">
        <v>100</v>
      </c>
      <c r="BV1" s="135"/>
      <c r="BW1" s="136"/>
      <c r="BX1" s="134" t="s">
        <v>101</v>
      </c>
      <c r="BY1" s="135"/>
      <c r="BZ1" s="136"/>
      <c r="CA1" s="140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41"/>
    </row>
    <row r="3" spans="1:82" ht="18" customHeight="1" thickBot="1" x14ac:dyDescent="0.3">
      <c r="A3" s="48">
        <v>1</v>
      </c>
      <c r="B3" s="43" t="s">
        <v>72</v>
      </c>
      <c r="C3" s="20">
        <v>30</v>
      </c>
      <c r="D3" s="21">
        <v>7</v>
      </c>
      <c r="E3" s="22">
        <f>C3*D3</f>
        <v>210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75</v>
      </c>
      <c r="K3" s="22">
        <f t="shared" ref="K3:K12" si="0">I3*J3</f>
        <v>750</v>
      </c>
      <c r="L3" s="29">
        <v>20</v>
      </c>
      <c r="M3" s="28">
        <v>0</v>
      </c>
      <c r="N3" s="119">
        <f>L3*M3</f>
        <v>0</v>
      </c>
      <c r="O3" s="29">
        <v>30</v>
      </c>
      <c r="P3" s="126">
        <v>6</v>
      </c>
      <c r="Q3" s="30">
        <f>O3*P3</f>
        <v>180</v>
      </c>
      <c r="R3" s="81">
        <v>200</v>
      </c>
      <c r="S3" s="21">
        <v>1</v>
      </c>
      <c r="T3" s="82">
        <f t="shared" ref="T3:T12" si="1">R3*S3</f>
        <v>200</v>
      </c>
      <c r="U3" s="25">
        <v>200</v>
      </c>
      <c r="V3" s="26">
        <v>0.6</v>
      </c>
      <c r="W3" s="27">
        <f t="shared" ref="W3:W12" si="2">U3*V3</f>
        <v>120</v>
      </c>
      <c r="X3" s="23">
        <v>10</v>
      </c>
      <c r="Y3" s="23">
        <v>0</v>
      </c>
      <c r="Z3" s="24">
        <f t="shared" ref="Z3:Z12" si="3">X3*Y3</f>
        <v>0</v>
      </c>
      <c r="AA3" s="25">
        <v>30</v>
      </c>
      <c r="AB3" s="26">
        <v>0</v>
      </c>
      <c r="AC3" s="27">
        <f t="shared" ref="AC3:AC12" si="4">AB3*AA3</f>
        <v>0</v>
      </c>
      <c r="AD3" s="25">
        <v>10</v>
      </c>
      <c r="AE3" s="26">
        <v>0</v>
      </c>
      <c r="AF3" s="27">
        <f t="shared" ref="AF3:AF12" si="5">AE3*AD3</f>
        <v>0</v>
      </c>
      <c r="AG3" s="25">
        <v>50</v>
      </c>
      <c r="AH3" s="26">
        <v>0</v>
      </c>
      <c r="AI3" s="27">
        <f t="shared" ref="AI3:AI12" si="6">AH3*AG3</f>
        <v>0</v>
      </c>
      <c r="AJ3" s="58">
        <v>50</v>
      </c>
      <c r="AK3" s="59">
        <v>1</v>
      </c>
      <c r="AL3" s="60">
        <f t="shared" ref="AL3:AL12" si="7">AK3*AJ3</f>
        <v>50</v>
      </c>
      <c r="AM3" s="56">
        <v>50</v>
      </c>
      <c r="AN3" s="56">
        <v>7</v>
      </c>
      <c r="AO3" s="57">
        <f>AM3*AN3</f>
        <v>350</v>
      </c>
      <c r="AP3" s="58">
        <v>150</v>
      </c>
      <c r="AQ3" s="59">
        <v>0</v>
      </c>
      <c r="AR3" s="60">
        <f t="shared" ref="AR3:AR12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2" si="9">AZ3*AY3</f>
        <v>150</v>
      </c>
      <c r="BB3" s="26">
        <v>200</v>
      </c>
      <c r="BC3" s="26">
        <v>150</v>
      </c>
      <c r="BD3" s="26">
        <v>0</v>
      </c>
      <c r="BE3" s="29">
        <v>300</v>
      </c>
      <c r="BF3" s="67">
        <v>10</v>
      </c>
      <c r="BG3" s="87">
        <v>5</v>
      </c>
      <c r="BH3" s="31">
        <f t="shared" ref="BH3:BH12" si="10">BG3*BF3</f>
        <v>50</v>
      </c>
      <c r="BI3" s="45">
        <v>20</v>
      </c>
      <c r="BJ3" s="66">
        <v>3</v>
      </c>
      <c r="BK3" s="88">
        <f t="shared" ref="BK3:BK12" si="11">BJ3*BI3</f>
        <v>60</v>
      </c>
      <c r="BL3" s="67">
        <v>20</v>
      </c>
      <c r="BM3" s="45">
        <v>9</v>
      </c>
      <c r="BN3" s="31">
        <f t="shared" ref="BN3:BN12" si="12">BL3*BM3</f>
        <v>180</v>
      </c>
      <c r="BO3" s="45">
        <v>70</v>
      </c>
      <c r="BP3" s="66">
        <v>3</v>
      </c>
      <c r="BQ3" s="88">
        <f t="shared" ref="BQ3:BQ12" si="13">BP3*BO3</f>
        <v>210</v>
      </c>
      <c r="BR3" s="67">
        <v>10</v>
      </c>
      <c r="BS3" s="66">
        <v>2</v>
      </c>
      <c r="BT3" s="31">
        <f t="shared" ref="BT3:BT12" si="14">BS3*BR3</f>
        <v>20</v>
      </c>
      <c r="BU3" s="67">
        <v>10</v>
      </c>
      <c r="BV3" s="66">
        <v>16</v>
      </c>
      <c r="BW3" s="31">
        <f t="shared" ref="BW3:BW12" si="15">BV3*BU3</f>
        <v>160</v>
      </c>
      <c r="BX3" s="45">
        <v>5</v>
      </c>
      <c r="BY3" s="66">
        <v>3</v>
      </c>
      <c r="BZ3" s="88">
        <f t="shared" ref="BZ3:BZ12" si="16">BY3*BX3</f>
        <v>15</v>
      </c>
      <c r="CA3" s="69">
        <f>E3+H3+K3+N3+Q3+T3+W3+Z3+AC3+AF3+AI3+AL3+AO3+AR3+AU3+AX3+BA3+BB3+BC3+BD3+BE3+BH3+BK3+BN3+BQ3+BT3+BW3+BZ3</f>
        <v>3355</v>
      </c>
    </row>
    <row r="4" spans="1:82" ht="21" thickBot="1" x14ac:dyDescent="0.3">
      <c r="A4" s="48">
        <v>2</v>
      </c>
      <c r="B4" s="43" t="s">
        <v>73</v>
      </c>
      <c r="C4" s="20">
        <v>30</v>
      </c>
      <c r="D4" s="6">
        <v>6</v>
      </c>
      <c r="E4" s="7">
        <f t="shared" ref="E4:E12" si="17">C4*D4</f>
        <v>180</v>
      </c>
      <c r="F4" s="20">
        <v>30</v>
      </c>
      <c r="G4" s="6">
        <v>0</v>
      </c>
      <c r="H4" s="7">
        <f t="shared" ref="H4:H12" si="18">F4*G4</f>
        <v>0</v>
      </c>
      <c r="I4" s="20">
        <v>10</v>
      </c>
      <c r="J4" s="6">
        <v>16</v>
      </c>
      <c r="K4" s="7">
        <f t="shared" si="0"/>
        <v>160</v>
      </c>
      <c r="L4" s="29">
        <v>20</v>
      </c>
      <c r="M4" s="28">
        <v>0</v>
      </c>
      <c r="N4" s="119">
        <f t="shared" ref="N4:N12" si="19">L4*M4</f>
        <v>0</v>
      </c>
      <c r="O4" s="29">
        <v>30</v>
      </c>
      <c r="P4" s="126">
        <v>6</v>
      </c>
      <c r="Q4" s="30">
        <f t="shared" ref="Q4:Q12" si="20">O4*P4</f>
        <v>180</v>
      </c>
      <c r="R4" s="81">
        <v>200</v>
      </c>
      <c r="S4" s="21">
        <v>1</v>
      </c>
      <c r="T4" s="83">
        <f t="shared" si="1"/>
        <v>200</v>
      </c>
      <c r="U4" s="25">
        <v>200</v>
      </c>
      <c r="V4" s="26">
        <v>0.9</v>
      </c>
      <c r="W4" s="14">
        <f t="shared" si="2"/>
        <v>180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15</v>
      </c>
      <c r="AL4" s="61">
        <f t="shared" si="7"/>
        <v>750</v>
      </c>
      <c r="AM4" s="56">
        <v>50</v>
      </c>
      <c r="AN4" s="56">
        <v>3</v>
      </c>
      <c r="AO4" s="57">
        <f t="shared" ref="AO4:AO12" si="21">AM4*AN4</f>
        <v>150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2" si="22">AS4*AT4</f>
        <v>0</v>
      </c>
      <c r="AV4" s="25">
        <v>300</v>
      </c>
      <c r="AW4" s="23">
        <v>1</v>
      </c>
      <c r="AX4" s="27">
        <f t="shared" ref="AX4:AX12" si="23">AV4*AW4</f>
        <v>300</v>
      </c>
      <c r="AY4" s="23">
        <v>150</v>
      </c>
      <c r="AZ4" s="13">
        <v>1</v>
      </c>
      <c r="BA4" s="12">
        <f t="shared" si="9"/>
        <v>150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3</v>
      </c>
      <c r="BH4" s="18">
        <f t="shared" si="10"/>
        <v>30</v>
      </c>
      <c r="BI4" s="45">
        <v>20</v>
      </c>
      <c r="BJ4" s="66">
        <v>4</v>
      </c>
      <c r="BK4" s="89">
        <f t="shared" si="11"/>
        <v>80</v>
      </c>
      <c r="BL4" s="67">
        <v>20</v>
      </c>
      <c r="BM4" s="45">
        <v>18</v>
      </c>
      <c r="BN4" s="18">
        <f t="shared" si="12"/>
        <v>360</v>
      </c>
      <c r="BO4" s="45">
        <v>70</v>
      </c>
      <c r="BP4" s="66">
        <v>6</v>
      </c>
      <c r="BQ4" s="89">
        <f t="shared" si="13"/>
        <v>420</v>
      </c>
      <c r="BR4" s="67">
        <v>10</v>
      </c>
      <c r="BS4" s="66">
        <v>8</v>
      </c>
      <c r="BT4" s="18">
        <f t="shared" si="14"/>
        <v>80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1</v>
      </c>
      <c r="BZ4" s="89">
        <f t="shared" si="16"/>
        <v>5</v>
      </c>
      <c r="CA4" s="69">
        <f t="shared" ref="CA4:CA12" si="24">E4+H4+K4+N4+Q4+T4+W4+Z4+AC4+AF4+AI4+AL4+AO4+AR4+AU4+AX4+BA4+BB4+BC4+BD4+BE4+BH4+BK4+BN4+BQ4+BT4+BW4+BZ4</f>
        <v>3225</v>
      </c>
    </row>
    <row r="5" spans="1:82" ht="21" thickBot="1" x14ac:dyDescent="0.3">
      <c r="A5" s="48">
        <v>3</v>
      </c>
      <c r="B5" s="43" t="s">
        <v>74</v>
      </c>
      <c r="C5" s="20">
        <v>30</v>
      </c>
      <c r="D5" s="6">
        <v>4</v>
      </c>
      <c r="E5" s="7">
        <f t="shared" si="17"/>
        <v>120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38</v>
      </c>
      <c r="K5" s="7">
        <f t="shared" si="0"/>
        <v>380</v>
      </c>
      <c r="L5" s="29">
        <v>20</v>
      </c>
      <c r="M5" s="28">
        <v>0</v>
      </c>
      <c r="N5" s="119">
        <f t="shared" si="19"/>
        <v>0</v>
      </c>
      <c r="O5" s="29">
        <v>30</v>
      </c>
      <c r="P5" s="126">
        <v>15</v>
      </c>
      <c r="Q5" s="30">
        <f t="shared" si="20"/>
        <v>450</v>
      </c>
      <c r="R5" s="81">
        <v>200</v>
      </c>
      <c r="S5" s="21">
        <v>1</v>
      </c>
      <c r="T5" s="83">
        <f t="shared" si="1"/>
        <v>200</v>
      </c>
      <c r="U5" s="25">
        <v>200</v>
      </c>
      <c r="V5" s="26">
        <v>0.7</v>
      </c>
      <c r="W5" s="14">
        <f t="shared" si="2"/>
        <v>140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3</v>
      </c>
      <c r="AL5" s="61">
        <f t="shared" si="7"/>
        <v>150</v>
      </c>
      <c r="AM5" s="56">
        <v>50</v>
      </c>
      <c r="AN5" s="56">
        <v>10</v>
      </c>
      <c r="AO5" s="57">
        <f t="shared" si="21"/>
        <v>500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0</v>
      </c>
      <c r="AX5" s="27">
        <f t="shared" si="23"/>
        <v>0</v>
      </c>
      <c r="AY5" s="23">
        <v>150</v>
      </c>
      <c r="AZ5" s="13">
        <v>1</v>
      </c>
      <c r="BA5" s="12">
        <f t="shared" si="9"/>
        <v>150</v>
      </c>
      <c r="BB5" s="26">
        <v>0</v>
      </c>
      <c r="BC5" s="26">
        <v>150</v>
      </c>
      <c r="BD5" s="26">
        <v>0</v>
      </c>
      <c r="BE5" s="29">
        <v>0</v>
      </c>
      <c r="BF5" s="67">
        <v>10</v>
      </c>
      <c r="BG5" s="87">
        <v>2</v>
      </c>
      <c r="BH5" s="18">
        <f t="shared" si="10"/>
        <v>20</v>
      </c>
      <c r="BI5" s="45">
        <v>20</v>
      </c>
      <c r="BJ5" s="66">
        <v>1</v>
      </c>
      <c r="BK5" s="89">
        <f t="shared" si="11"/>
        <v>20</v>
      </c>
      <c r="BL5" s="67">
        <v>20</v>
      </c>
      <c r="BM5" s="45">
        <v>4</v>
      </c>
      <c r="BN5" s="18">
        <f t="shared" si="12"/>
        <v>80</v>
      </c>
      <c r="BO5" s="45">
        <v>70</v>
      </c>
      <c r="BP5" s="66">
        <v>1</v>
      </c>
      <c r="BQ5" s="89">
        <f t="shared" si="13"/>
        <v>70</v>
      </c>
      <c r="BR5" s="67">
        <v>10</v>
      </c>
      <c r="BS5" s="66">
        <v>1</v>
      </c>
      <c r="BT5" s="18">
        <f t="shared" si="14"/>
        <v>10</v>
      </c>
      <c r="BU5" s="67">
        <v>10</v>
      </c>
      <c r="BV5" s="66">
        <v>6</v>
      </c>
      <c r="BW5" s="18">
        <f t="shared" si="15"/>
        <v>60</v>
      </c>
      <c r="BX5" s="45">
        <v>5</v>
      </c>
      <c r="BY5" s="66">
        <v>0</v>
      </c>
      <c r="BZ5" s="89">
        <f t="shared" si="16"/>
        <v>0</v>
      </c>
      <c r="CA5" s="69">
        <f t="shared" si="24"/>
        <v>2550</v>
      </c>
    </row>
    <row r="6" spans="1:82" ht="21" thickBot="1" x14ac:dyDescent="0.3">
      <c r="A6" s="48">
        <v>4</v>
      </c>
      <c r="B6" s="43" t="s">
        <v>75</v>
      </c>
      <c r="C6" s="20">
        <v>30</v>
      </c>
      <c r="D6" s="6">
        <v>6</v>
      </c>
      <c r="E6" s="7">
        <f t="shared" si="17"/>
        <v>180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38</v>
      </c>
      <c r="K6" s="7">
        <f t="shared" si="0"/>
        <v>380</v>
      </c>
      <c r="L6" s="29">
        <v>20</v>
      </c>
      <c r="M6" s="28">
        <v>0</v>
      </c>
      <c r="N6" s="119">
        <f t="shared" si="19"/>
        <v>0</v>
      </c>
      <c r="O6" s="29">
        <v>30</v>
      </c>
      <c r="P6" s="126">
        <v>15</v>
      </c>
      <c r="Q6" s="30">
        <f t="shared" si="20"/>
        <v>450</v>
      </c>
      <c r="R6" s="81">
        <v>200</v>
      </c>
      <c r="S6" s="21">
        <v>1</v>
      </c>
      <c r="T6" s="83">
        <f t="shared" si="1"/>
        <v>200</v>
      </c>
      <c r="U6" s="25">
        <v>200</v>
      </c>
      <c r="V6" s="26">
        <v>1</v>
      </c>
      <c r="W6" s="14">
        <f t="shared" si="2"/>
        <v>200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3</v>
      </c>
      <c r="AL6" s="61">
        <f t="shared" si="7"/>
        <v>150</v>
      </c>
      <c r="AM6" s="56">
        <v>50</v>
      </c>
      <c r="AN6" s="56">
        <v>10</v>
      </c>
      <c r="AO6" s="57">
        <f t="shared" si="21"/>
        <v>500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2</v>
      </c>
      <c r="AU6" s="27">
        <f t="shared" si="22"/>
        <v>100</v>
      </c>
      <c r="AV6" s="25">
        <v>300</v>
      </c>
      <c r="AW6" s="23">
        <v>1</v>
      </c>
      <c r="AX6" s="27">
        <f t="shared" si="23"/>
        <v>300</v>
      </c>
      <c r="AY6" s="23">
        <v>150</v>
      </c>
      <c r="AZ6" s="13">
        <v>1</v>
      </c>
      <c r="BA6" s="12">
        <f t="shared" si="9"/>
        <v>150</v>
      </c>
      <c r="BB6" s="26">
        <v>150</v>
      </c>
      <c r="BC6" s="26">
        <v>150</v>
      </c>
      <c r="BD6" s="26">
        <v>0</v>
      </c>
      <c r="BE6" s="29">
        <v>0</v>
      </c>
      <c r="BF6" s="67">
        <v>10</v>
      </c>
      <c r="BG6" s="87">
        <v>4</v>
      </c>
      <c r="BH6" s="18">
        <f t="shared" si="10"/>
        <v>40</v>
      </c>
      <c r="BI6" s="45">
        <v>20</v>
      </c>
      <c r="BJ6" s="66">
        <v>1</v>
      </c>
      <c r="BK6" s="89">
        <f t="shared" si="11"/>
        <v>20</v>
      </c>
      <c r="BL6" s="67">
        <v>20</v>
      </c>
      <c r="BM6" s="45">
        <v>6</v>
      </c>
      <c r="BN6" s="18">
        <f t="shared" si="12"/>
        <v>120</v>
      </c>
      <c r="BO6" s="45">
        <v>70</v>
      </c>
      <c r="BP6" s="66">
        <v>14</v>
      </c>
      <c r="BQ6" s="89">
        <f t="shared" si="13"/>
        <v>980</v>
      </c>
      <c r="BR6" s="67">
        <v>10</v>
      </c>
      <c r="BS6" s="66">
        <v>28</v>
      </c>
      <c r="BT6" s="18">
        <f t="shared" si="14"/>
        <v>280</v>
      </c>
      <c r="BU6" s="67">
        <v>10</v>
      </c>
      <c r="BV6" s="66">
        <v>37</v>
      </c>
      <c r="BW6" s="18">
        <f t="shared" si="15"/>
        <v>370</v>
      </c>
      <c r="BX6" s="45">
        <v>5</v>
      </c>
      <c r="BY6" s="66">
        <v>5</v>
      </c>
      <c r="BZ6" s="89">
        <f t="shared" si="16"/>
        <v>25</v>
      </c>
      <c r="CA6" s="69">
        <f t="shared" si="24"/>
        <v>4745</v>
      </c>
    </row>
    <row r="7" spans="1:82" ht="21" thickBot="1" x14ac:dyDescent="0.3">
      <c r="A7" s="48">
        <v>5</v>
      </c>
      <c r="B7" s="43" t="s">
        <v>76</v>
      </c>
      <c r="C7" s="20">
        <v>30</v>
      </c>
      <c r="D7" s="6">
        <v>5</v>
      </c>
      <c r="E7" s="7">
        <f t="shared" si="17"/>
        <v>150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24</v>
      </c>
      <c r="K7" s="7">
        <f t="shared" si="0"/>
        <v>240</v>
      </c>
      <c r="L7" s="29">
        <v>20</v>
      </c>
      <c r="M7" s="28">
        <v>0</v>
      </c>
      <c r="N7" s="119">
        <f t="shared" si="19"/>
        <v>0</v>
      </c>
      <c r="O7" s="29">
        <v>30</v>
      </c>
      <c r="P7" s="126">
        <v>9</v>
      </c>
      <c r="Q7" s="30">
        <f t="shared" si="20"/>
        <v>270</v>
      </c>
      <c r="R7" s="81">
        <v>200</v>
      </c>
      <c r="S7" s="21">
        <v>0.9</v>
      </c>
      <c r="T7" s="83">
        <f t="shared" si="1"/>
        <v>180</v>
      </c>
      <c r="U7" s="25">
        <v>200</v>
      </c>
      <c r="V7" s="26">
        <v>0.9</v>
      </c>
      <c r="W7" s="14">
        <f t="shared" si="2"/>
        <v>180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9</v>
      </c>
      <c r="AO7" s="57">
        <f t="shared" si="21"/>
        <v>450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0</v>
      </c>
      <c r="AX7" s="27">
        <f t="shared" si="23"/>
        <v>0</v>
      </c>
      <c r="AY7" s="23">
        <v>150</v>
      </c>
      <c r="AZ7" s="13">
        <v>1</v>
      </c>
      <c r="BA7" s="12">
        <f t="shared" si="9"/>
        <v>150</v>
      </c>
      <c r="BB7" s="26">
        <v>150</v>
      </c>
      <c r="BC7" s="26">
        <v>150</v>
      </c>
      <c r="BD7" s="26">
        <v>100</v>
      </c>
      <c r="BE7" s="29">
        <v>300</v>
      </c>
      <c r="BF7" s="67">
        <v>10</v>
      </c>
      <c r="BG7" s="87">
        <v>7</v>
      </c>
      <c r="BH7" s="18">
        <f t="shared" si="10"/>
        <v>70</v>
      </c>
      <c r="BI7" s="45">
        <v>20</v>
      </c>
      <c r="BJ7" s="66">
        <v>6</v>
      </c>
      <c r="BK7" s="89">
        <f t="shared" si="11"/>
        <v>120</v>
      </c>
      <c r="BL7" s="67">
        <v>20</v>
      </c>
      <c r="BM7" s="45">
        <v>18</v>
      </c>
      <c r="BN7" s="18">
        <f t="shared" si="12"/>
        <v>360</v>
      </c>
      <c r="BO7" s="45">
        <v>70</v>
      </c>
      <c r="BP7" s="66">
        <v>6</v>
      </c>
      <c r="BQ7" s="89">
        <f t="shared" si="13"/>
        <v>420</v>
      </c>
      <c r="BR7" s="67">
        <v>10</v>
      </c>
      <c r="BS7" s="66">
        <v>0</v>
      </c>
      <c r="BT7" s="18">
        <f t="shared" si="14"/>
        <v>0</v>
      </c>
      <c r="BU7" s="67">
        <v>10</v>
      </c>
      <c r="BV7" s="66">
        <v>69</v>
      </c>
      <c r="BW7" s="18">
        <f t="shared" si="15"/>
        <v>690</v>
      </c>
      <c r="BX7" s="45">
        <v>5</v>
      </c>
      <c r="BY7" s="66">
        <v>1</v>
      </c>
      <c r="BZ7" s="89">
        <f t="shared" si="16"/>
        <v>5</v>
      </c>
      <c r="CA7" s="69">
        <f t="shared" si="24"/>
        <v>4135</v>
      </c>
    </row>
    <row r="8" spans="1:82" ht="21" thickBot="1" x14ac:dyDescent="0.3">
      <c r="A8" s="48">
        <v>6</v>
      </c>
      <c r="B8" s="43" t="s">
        <v>77</v>
      </c>
      <c r="C8" s="20">
        <v>30</v>
      </c>
      <c r="D8" s="6">
        <v>2</v>
      </c>
      <c r="E8" s="8">
        <f t="shared" si="17"/>
        <v>60</v>
      </c>
      <c r="F8" s="20">
        <v>30</v>
      </c>
      <c r="G8" s="6">
        <v>1</v>
      </c>
      <c r="H8" s="8">
        <f t="shared" si="18"/>
        <v>30</v>
      </c>
      <c r="I8" s="20">
        <v>10</v>
      </c>
      <c r="J8" s="6">
        <v>7</v>
      </c>
      <c r="K8" s="8">
        <f t="shared" si="0"/>
        <v>70</v>
      </c>
      <c r="L8" s="29">
        <v>20</v>
      </c>
      <c r="M8" s="28">
        <v>0</v>
      </c>
      <c r="N8" s="119">
        <f t="shared" si="19"/>
        <v>0</v>
      </c>
      <c r="O8" s="29">
        <v>30</v>
      </c>
      <c r="P8" s="126">
        <v>6</v>
      </c>
      <c r="Q8" s="30">
        <f t="shared" si="20"/>
        <v>180</v>
      </c>
      <c r="R8" s="81">
        <v>200</v>
      </c>
      <c r="S8" s="21">
        <v>0.8</v>
      </c>
      <c r="T8" s="84">
        <f t="shared" si="1"/>
        <v>160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1</v>
      </c>
      <c r="AL8" s="61">
        <f t="shared" si="7"/>
        <v>50</v>
      </c>
      <c r="AM8" s="56">
        <v>50</v>
      </c>
      <c r="AN8" s="56">
        <v>1</v>
      </c>
      <c r="AO8" s="57">
        <f t="shared" si="21"/>
        <v>50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1</v>
      </c>
      <c r="AX8" s="27">
        <f t="shared" si="23"/>
        <v>300</v>
      </c>
      <c r="AY8" s="23">
        <v>150</v>
      </c>
      <c r="AZ8" s="13">
        <v>1</v>
      </c>
      <c r="BA8" s="12">
        <f t="shared" si="9"/>
        <v>150</v>
      </c>
      <c r="BB8" s="26">
        <v>200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0</v>
      </c>
      <c r="BN8" s="18">
        <f t="shared" si="12"/>
        <v>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0</v>
      </c>
      <c r="BT8" s="18">
        <f t="shared" si="14"/>
        <v>0</v>
      </c>
      <c r="BU8" s="67">
        <v>10</v>
      </c>
      <c r="BV8" s="66">
        <v>0</v>
      </c>
      <c r="BW8" s="18">
        <f t="shared" si="15"/>
        <v>0</v>
      </c>
      <c r="BX8" s="45">
        <v>5</v>
      </c>
      <c r="BY8" s="66">
        <v>0</v>
      </c>
      <c r="BZ8" s="89">
        <f t="shared" si="16"/>
        <v>0</v>
      </c>
      <c r="CA8" s="69">
        <f t="shared" si="24"/>
        <v>1460</v>
      </c>
    </row>
    <row r="9" spans="1:82" ht="20.25" customHeight="1" thickBot="1" x14ac:dyDescent="0.3">
      <c r="A9" s="48">
        <v>7</v>
      </c>
      <c r="B9" s="43" t="s">
        <v>78</v>
      </c>
      <c r="C9" s="20">
        <v>30</v>
      </c>
      <c r="D9" s="6">
        <v>1</v>
      </c>
      <c r="E9" s="8">
        <f t="shared" si="17"/>
        <v>30</v>
      </c>
      <c r="F9" s="20">
        <v>30</v>
      </c>
      <c r="G9" s="6">
        <v>0</v>
      </c>
      <c r="H9" s="8">
        <f t="shared" si="18"/>
        <v>0</v>
      </c>
      <c r="I9" s="20">
        <v>10</v>
      </c>
      <c r="J9" s="6">
        <v>26</v>
      </c>
      <c r="K9" s="8">
        <f t="shared" si="0"/>
        <v>260</v>
      </c>
      <c r="L9" s="29">
        <v>20</v>
      </c>
      <c r="M9" s="28">
        <v>0</v>
      </c>
      <c r="N9" s="119">
        <f t="shared" si="19"/>
        <v>0</v>
      </c>
      <c r="O9" s="29">
        <v>30</v>
      </c>
      <c r="P9" s="126">
        <v>9</v>
      </c>
      <c r="Q9" s="30">
        <f t="shared" si="20"/>
        <v>270</v>
      </c>
      <c r="R9" s="81">
        <v>200</v>
      </c>
      <c r="S9" s="21">
        <v>1</v>
      </c>
      <c r="T9" s="84">
        <f t="shared" si="1"/>
        <v>200</v>
      </c>
      <c r="U9" s="25">
        <v>200</v>
      </c>
      <c r="V9" s="26">
        <v>1</v>
      </c>
      <c r="W9" s="14">
        <f t="shared" si="2"/>
        <v>200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6</v>
      </c>
      <c r="AL9" s="61">
        <f t="shared" si="7"/>
        <v>300</v>
      </c>
      <c r="AM9" s="56">
        <v>50</v>
      </c>
      <c r="AN9" s="56">
        <v>9</v>
      </c>
      <c r="AO9" s="57">
        <f t="shared" si="21"/>
        <v>450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1</v>
      </c>
      <c r="AU9" s="27">
        <f t="shared" si="22"/>
        <v>50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0</v>
      </c>
      <c r="BC9" s="26">
        <v>250</v>
      </c>
      <c r="BD9" s="26">
        <v>0</v>
      </c>
      <c r="BE9" s="29">
        <v>0</v>
      </c>
      <c r="BF9" s="67">
        <v>10</v>
      </c>
      <c r="BG9" s="87">
        <v>0</v>
      </c>
      <c r="BH9" s="18">
        <f t="shared" si="10"/>
        <v>0</v>
      </c>
      <c r="BI9" s="45">
        <v>20</v>
      </c>
      <c r="BJ9" s="66">
        <v>0</v>
      </c>
      <c r="BK9" s="89">
        <f t="shared" si="11"/>
        <v>0</v>
      </c>
      <c r="BL9" s="67">
        <v>20</v>
      </c>
      <c r="BM9" s="45">
        <v>4</v>
      </c>
      <c r="BN9" s="18">
        <f t="shared" si="12"/>
        <v>80</v>
      </c>
      <c r="BO9" s="45">
        <v>70</v>
      </c>
      <c r="BP9" s="66">
        <v>0</v>
      </c>
      <c r="BQ9" s="89">
        <f t="shared" si="13"/>
        <v>0</v>
      </c>
      <c r="BR9" s="67">
        <v>10</v>
      </c>
      <c r="BS9" s="66">
        <v>3</v>
      </c>
      <c r="BT9" s="18">
        <f t="shared" si="14"/>
        <v>30</v>
      </c>
      <c r="BU9" s="67">
        <v>10</v>
      </c>
      <c r="BV9" s="66">
        <v>64</v>
      </c>
      <c r="BW9" s="18">
        <f t="shared" si="15"/>
        <v>640</v>
      </c>
      <c r="BX9" s="45">
        <v>5</v>
      </c>
      <c r="BY9" s="66">
        <v>0</v>
      </c>
      <c r="BZ9" s="89">
        <f t="shared" si="16"/>
        <v>0</v>
      </c>
      <c r="CA9" s="69">
        <f t="shared" si="24"/>
        <v>2910</v>
      </c>
    </row>
    <row r="10" spans="1:82" ht="18" customHeight="1" thickBot="1" x14ac:dyDescent="0.3">
      <c r="A10" s="48">
        <v>8</v>
      </c>
      <c r="B10" s="43" t="s">
        <v>79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9</v>
      </c>
      <c r="K10" s="8">
        <f t="shared" si="0"/>
        <v>90</v>
      </c>
      <c r="L10" s="29">
        <v>20</v>
      </c>
      <c r="M10" s="28">
        <v>0</v>
      </c>
      <c r="N10" s="119">
        <f t="shared" si="19"/>
        <v>0</v>
      </c>
      <c r="O10" s="29">
        <v>30</v>
      </c>
      <c r="P10" s="126">
        <v>0</v>
      </c>
      <c r="Q10" s="30">
        <f t="shared" si="20"/>
        <v>0</v>
      </c>
      <c r="R10" s="81">
        <v>200</v>
      </c>
      <c r="S10" s="21">
        <v>1</v>
      </c>
      <c r="T10" s="84">
        <f t="shared" si="1"/>
        <v>200</v>
      </c>
      <c r="U10" s="25">
        <v>200</v>
      </c>
      <c r="V10" s="26">
        <v>0</v>
      </c>
      <c r="W10" s="14">
        <f t="shared" si="2"/>
        <v>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3</v>
      </c>
      <c r="AO10" s="57">
        <f t="shared" si="21"/>
        <v>150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0</v>
      </c>
      <c r="BA10" s="12">
        <f t="shared" si="9"/>
        <v>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0</v>
      </c>
      <c r="BH10" s="18">
        <f t="shared" si="10"/>
        <v>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5</v>
      </c>
      <c r="BN10" s="18">
        <f t="shared" si="12"/>
        <v>100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0</v>
      </c>
      <c r="BT10" s="18">
        <f t="shared" si="14"/>
        <v>0</v>
      </c>
      <c r="BU10" s="67">
        <v>10</v>
      </c>
      <c r="BV10" s="66">
        <v>2</v>
      </c>
      <c r="BW10" s="18">
        <f t="shared" si="15"/>
        <v>20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560</v>
      </c>
    </row>
    <row r="11" spans="1:82" ht="21" thickBot="1" x14ac:dyDescent="0.3">
      <c r="A11" s="48">
        <v>9</v>
      </c>
      <c r="B11" s="43" t="s">
        <v>80</v>
      </c>
      <c r="C11" s="20">
        <v>30</v>
      </c>
      <c r="D11" s="6">
        <v>4</v>
      </c>
      <c r="E11" s="8">
        <f t="shared" si="17"/>
        <v>120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14</v>
      </c>
      <c r="K11" s="8">
        <f t="shared" si="0"/>
        <v>140</v>
      </c>
      <c r="L11" s="29">
        <v>20</v>
      </c>
      <c r="M11" s="28">
        <v>0</v>
      </c>
      <c r="N11" s="119">
        <f t="shared" si="19"/>
        <v>0</v>
      </c>
      <c r="O11" s="29">
        <v>30</v>
      </c>
      <c r="P11" s="126">
        <v>4</v>
      </c>
      <c r="Q11" s="30">
        <f t="shared" si="20"/>
        <v>120</v>
      </c>
      <c r="R11" s="81">
        <v>200</v>
      </c>
      <c r="S11" s="21">
        <v>1</v>
      </c>
      <c r="T11" s="84">
        <f t="shared" si="1"/>
        <v>200</v>
      </c>
      <c r="U11" s="25">
        <v>200</v>
      </c>
      <c r="V11" s="26">
        <v>0.6</v>
      </c>
      <c r="W11" s="14">
        <f t="shared" si="2"/>
        <v>120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3</v>
      </c>
      <c r="AL11" s="61">
        <f t="shared" si="7"/>
        <v>150</v>
      </c>
      <c r="AM11" s="56">
        <v>50</v>
      </c>
      <c r="AN11" s="56">
        <v>4</v>
      </c>
      <c r="AO11" s="57">
        <f t="shared" si="21"/>
        <v>200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1</v>
      </c>
      <c r="AX11" s="27">
        <f t="shared" si="23"/>
        <v>300</v>
      </c>
      <c r="AY11" s="23">
        <v>150</v>
      </c>
      <c r="AZ11" s="13">
        <v>1</v>
      </c>
      <c r="BA11" s="12">
        <f t="shared" si="9"/>
        <v>150</v>
      </c>
      <c r="BB11" s="26">
        <v>0</v>
      </c>
      <c r="BC11" s="26">
        <v>300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6</v>
      </c>
      <c r="BK11" s="89">
        <f t="shared" si="11"/>
        <v>120</v>
      </c>
      <c r="BL11" s="67">
        <v>20</v>
      </c>
      <c r="BM11" s="45">
        <v>2</v>
      </c>
      <c r="BN11" s="18">
        <f t="shared" si="12"/>
        <v>40</v>
      </c>
      <c r="BO11" s="45">
        <v>70</v>
      </c>
      <c r="BP11" s="66">
        <v>11</v>
      </c>
      <c r="BQ11" s="89">
        <f t="shared" si="13"/>
        <v>770</v>
      </c>
      <c r="BR11" s="67">
        <v>10</v>
      </c>
      <c r="BS11" s="66">
        <v>0</v>
      </c>
      <c r="BT11" s="18">
        <f t="shared" si="14"/>
        <v>0</v>
      </c>
      <c r="BU11" s="67">
        <v>10</v>
      </c>
      <c r="BV11" s="66">
        <v>31</v>
      </c>
      <c r="BW11" s="18">
        <f t="shared" si="15"/>
        <v>310</v>
      </c>
      <c r="BX11" s="45">
        <v>5</v>
      </c>
      <c r="BY11" s="66">
        <v>2</v>
      </c>
      <c r="BZ11" s="89">
        <f t="shared" si="16"/>
        <v>10</v>
      </c>
      <c r="CA11" s="69">
        <f t="shared" si="24"/>
        <v>3160</v>
      </c>
      <c r="CD11" s="1" t="s">
        <v>0</v>
      </c>
    </row>
    <row r="12" spans="1:82" ht="20" x14ac:dyDescent="0.25">
      <c r="A12" s="48">
        <v>10</v>
      </c>
      <c r="B12" s="43" t="s">
        <v>81</v>
      </c>
      <c r="C12" s="20">
        <v>30</v>
      </c>
      <c r="D12" s="6">
        <v>3</v>
      </c>
      <c r="E12" s="8">
        <f t="shared" si="17"/>
        <v>90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27</v>
      </c>
      <c r="K12" s="8">
        <f t="shared" si="0"/>
        <v>270</v>
      </c>
      <c r="L12" s="29">
        <v>20</v>
      </c>
      <c r="M12" s="28">
        <v>0</v>
      </c>
      <c r="N12" s="119">
        <f t="shared" si="19"/>
        <v>0</v>
      </c>
      <c r="O12" s="29">
        <v>30</v>
      </c>
      <c r="P12" s="126">
        <v>8</v>
      </c>
      <c r="Q12" s="30">
        <f t="shared" si="20"/>
        <v>240</v>
      </c>
      <c r="R12" s="81">
        <v>200</v>
      </c>
      <c r="S12" s="21">
        <v>1</v>
      </c>
      <c r="T12" s="84">
        <f t="shared" si="1"/>
        <v>200</v>
      </c>
      <c r="U12" s="25">
        <v>200</v>
      </c>
      <c r="V12" s="26">
        <v>1</v>
      </c>
      <c r="W12" s="14">
        <f t="shared" si="2"/>
        <v>200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3</v>
      </c>
      <c r="AL12" s="61">
        <f t="shared" si="7"/>
        <v>150</v>
      </c>
      <c r="AM12" s="56">
        <v>50</v>
      </c>
      <c r="AN12" s="56">
        <v>5</v>
      </c>
      <c r="AO12" s="57">
        <f t="shared" si="21"/>
        <v>250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0</v>
      </c>
      <c r="AU12" s="27">
        <f t="shared" si="22"/>
        <v>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1</v>
      </c>
      <c r="BA12" s="12">
        <f t="shared" si="9"/>
        <v>150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1</v>
      </c>
      <c r="BH12" s="18">
        <f t="shared" si="10"/>
        <v>10</v>
      </c>
      <c r="BI12" s="45">
        <v>20</v>
      </c>
      <c r="BJ12" s="66">
        <v>0</v>
      </c>
      <c r="BK12" s="89">
        <f t="shared" si="11"/>
        <v>0</v>
      </c>
      <c r="BL12" s="67">
        <v>20</v>
      </c>
      <c r="BM12" s="45">
        <v>1</v>
      </c>
      <c r="BN12" s="18">
        <f t="shared" si="12"/>
        <v>20</v>
      </c>
      <c r="BO12" s="45">
        <v>70</v>
      </c>
      <c r="BP12" s="66">
        <v>1</v>
      </c>
      <c r="BQ12" s="89">
        <f t="shared" si="13"/>
        <v>70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5</v>
      </c>
      <c r="BW12" s="18">
        <f t="shared" si="15"/>
        <v>50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1700</v>
      </c>
    </row>
    <row r="13" spans="1:82" x14ac:dyDescent="0.2">
      <c r="C13" s="142" t="s">
        <v>46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3" t="s">
        <v>47</v>
      </c>
      <c r="AK13" s="143"/>
      <c r="AL13" s="143"/>
      <c r="AM13" s="143"/>
      <c r="AN13" s="143"/>
      <c r="AO13" s="143"/>
      <c r="AP13" s="143"/>
      <c r="AQ13" s="143"/>
      <c r="AR13" s="143"/>
      <c r="AS13" s="142" t="s">
        <v>48</v>
      </c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3" t="s">
        <v>49</v>
      </c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</row>
    <row r="14" spans="1:82" x14ac:dyDescent="0.2">
      <c r="BJ14" s="1" t="s">
        <v>0</v>
      </c>
    </row>
    <row r="15" spans="1:82" ht="36" customHeight="1" x14ac:dyDescent="0.2">
      <c r="B15" s="70" t="s">
        <v>1</v>
      </c>
      <c r="C15" s="128" t="s">
        <v>95</v>
      </c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15"/>
      <c r="U15" s="115"/>
      <c r="V15" s="115"/>
      <c r="W15" s="115"/>
      <c r="X15" s="11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82" ht="39" customHeight="1" x14ac:dyDescent="0.2">
      <c r="B16" s="70" t="s">
        <v>2</v>
      </c>
      <c r="C16" s="128" t="s">
        <v>96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16"/>
      <c r="U16" s="116"/>
      <c r="V16" s="116"/>
      <c r="W16" s="116"/>
      <c r="X16" s="116"/>
      <c r="Y16" s="2"/>
    </row>
    <row r="17" spans="2:25" ht="18.75" customHeight="1" x14ac:dyDescent="0.2">
      <c r="B17" s="70" t="s">
        <v>3</v>
      </c>
      <c r="C17" s="128" t="s">
        <v>50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16"/>
      <c r="U17" s="116"/>
      <c r="V17" s="116"/>
      <c r="W17" s="116"/>
      <c r="X17" s="116"/>
      <c r="Y17" s="2"/>
    </row>
    <row r="18" spans="2:25" ht="18.75" customHeight="1" x14ac:dyDescent="0.2">
      <c r="B18" s="70" t="s">
        <v>4</v>
      </c>
      <c r="C18" s="128" t="s">
        <v>97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16"/>
      <c r="U18" s="116"/>
      <c r="V18" s="116"/>
      <c r="W18" s="116"/>
      <c r="X18" s="116"/>
      <c r="Y18" s="2"/>
    </row>
    <row r="19" spans="2:25" ht="38.25" customHeight="1" x14ac:dyDescent="0.2">
      <c r="B19" s="70" t="s">
        <v>5</v>
      </c>
      <c r="C19" s="128" t="s">
        <v>98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17"/>
      <c r="U19" s="117"/>
      <c r="V19" s="117"/>
      <c r="W19" s="117"/>
      <c r="X19" s="117"/>
      <c r="Y19" s="2"/>
    </row>
    <row r="20" spans="2:25" x14ac:dyDescent="0.2">
      <c r="B20" s="70" t="s">
        <v>6</v>
      </c>
      <c r="C20" s="130" t="s">
        <v>51</v>
      </c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2"/>
      <c r="U20" s="2"/>
      <c r="V20" s="2"/>
      <c r="W20" s="2"/>
      <c r="X20" s="2"/>
      <c r="Y20" s="2"/>
    </row>
    <row r="21" spans="2:25" ht="36.75" customHeight="1" x14ac:dyDescent="0.2">
      <c r="B21" s="70" t="s">
        <v>7</v>
      </c>
      <c r="C21" s="128" t="s">
        <v>52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2"/>
      <c r="U21" s="2"/>
      <c r="V21" s="2"/>
      <c r="W21" s="2"/>
      <c r="X21" s="2"/>
      <c r="Y21" s="2"/>
    </row>
    <row r="22" spans="2:25" x14ac:dyDescent="0.2">
      <c r="B22" s="70" t="s">
        <v>8</v>
      </c>
      <c r="C22" s="130" t="s">
        <v>53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2"/>
      <c r="U22" s="2"/>
      <c r="V22" s="2"/>
      <c r="W22" s="2"/>
      <c r="X22" s="2"/>
      <c r="Y22" s="2"/>
    </row>
    <row r="23" spans="2:25" x14ac:dyDescent="0.2">
      <c r="B23" s="70" t="s">
        <v>9</v>
      </c>
      <c r="C23" s="130" t="s">
        <v>54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2"/>
      <c r="U23" s="2"/>
      <c r="V23" s="2"/>
      <c r="W23" s="2"/>
      <c r="X23" s="2"/>
      <c r="Y23" s="2"/>
    </row>
    <row r="24" spans="2:25" x14ac:dyDescent="0.2">
      <c r="B24" s="70" t="s">
        <v>10</v>
      </c>
      <c r="C24" s="130" t="s">
        <v>102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2"/>
      <c r="U24" s="2"/>
      <c r="V24" s="2"/>
      <c r="W24" s="2"/>
      <c r="X24" s="2"/>
      <c r="Y24" s="2"/>
    </row>
    <row r="25" spans="2:25" x14ac:dyDescent="0.2">
      <c r="B25" s="70" t="s">
        <v>11</v>
      </c>
      <c r="C25" s="130" t="s">
        <v>103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2"/>
      <c r="U25" s="2"/>
      <c r="V25" s="2"/>
      <c r="W25" s="2"/>
      <c r="X25" s="2"/>
      <c r="Y25" s="2"/>
    </row>
    <row r="26" spans="2:25" x14ac:dyDescent="0.2">
      <c r="B26" s="70" t="s">
        <v>12</v>
      </c>
      <c r="C26" s="130" t="s">
        <v>55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2"/>
      <c r="U26" s="2"/>
      <c r="V26" s="2"/>
      <c r="W26" s="2"/>
      <c r="X26" s="2"/>
      <c r="Y26" s="2"/>
    </row>
    <row r="27" spans="2:25" ht="35.25" customHeight="1" x14ac:dyDescent="0.2">
      <c r="B27" s="70" t="s">
        <v>13</v>
      </c>
      <c r="C27" s="128" t="s">
        <v>56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2"/>
      <c r="U27" s="2"/>
      <c r="V27" s="2"/>
      <c r="W27" s="2"/>
      <c r="X27" s="2"/>
      <c r="Y27" s="2"/>
    </row>
    <row r="28" spans="2:25" x14ac:dyDescent="0.2">
      <c r="B28" s="70" t="s">
        <v>14</v>
      </c>
      <c r="C28" s="130" t="s">
        <v>57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2"/>
      <c r="U28" s="2"/>
      <c r="V28" s="2"/>
      <c r="W28" s="2"/>
      <c r="X28" s="2"/>
      <c r="Y28" s="2"/>
    </row>
    <row r="29" spans="2:25" ht="39" customHeight="1" x14ac:dyDescent="0.2">
      <c r="B29" s="70" t="s">
        <v>15</v>
      </c>
      <c r="C29" s="128" t="s">
        <v>58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2"/>
      <c r="U29" s="2"/>
      <c r="V29" s="2"/>
      <c r="W29" s="2"/>
      <c r="X29" s="2"/>
      <c r="Y29" s="2"/>
    </row>
    <row r="30" spans="2:25" ht="39.75" customHeight="1" x14ac:dyDescent="0.2">
      <c r="B30" s="71" t="s">
        <v>16</v>
      </c>
      <c r="C30" s="128" t="s">
        <v>59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2"/>
      <c r="U30" s="2"/>
      <c r="V30" s="2"/>
      <c r="W30" s="2"/>
      <c r="X30" s="2"/>
      <c r="Y30" s="2"/>
    </row>
    <row r="31" spans="2:25" ht="34.5" customHeight="1" x14ac:dyDescent="0.2">
      <c r="B31" s="70" t="s">
        <v>17</v>
      </c>
      <c r="C31" s="128" t="s">
        <v>60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2"/>
      <c r="U31" s="2"/>
      <c r="V31" s="2"/>
      <c r="W31" s="2"/>
      <c r="X31" s="2"/>
      <c r="Y31" s="2"/>
    </row>
    <row r="32" spans="2:25" ht="40.5" customHeight="1" x14ac:dyDescent="0.2">
      <c r="B32" s="70" t="s">
        <v>18</v>
      </c>
      <c r="C32" s="128" t="s">
        <v>61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2"/>
      <c r="U32" s="2"/>
      <c r="V32" s="2"/>
      <c r="W32" s="2"/>
      <c r="X32" s="2"/>
      <c r="Y32" s="2"/>
    </row>
    <row r="33" spans="2:25" ht="34.5" customHeight="1" x14ac:dyDescent="0.2">
      <c r="B33" s="70" t="s">
        <v>19</v>
      </c>
      <c r="C33" s="128" t="s">
        <v>62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2"/>
      <c r="U33" s="2"/>
      <c r="V33" s="2"/>
      <c r="W33" s="2"/>
      <c r="X33" s="2"/>
      <c r="Y33" s="2"/>
    </row>
    <row r="34" spans="2:25" ht="54.75" customHeight="1" x14ac:dyDescent="0.2">
      <c r="B34" s="70" t="s">
        <v>20</v>
      </c>
      <c r="C34" s="128" t="s">
        <v>63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2"/>
      <c r="U34" s="2"/>
      <c r="V34" s="2"/>
      <c r="W34" s="2"/>
      <c r="X34" s="2"/>
      <c r="Y34" s="2"/>
    </row>
    <row r="35" spans="2:25" ht="36" customHeight="1" x14ac:dyDescent="0.2">
      <c r="B35" s="70" t="s">
        <v>21</v>
      </c>
      <c r="C35" s="128" t="s">
        <v>64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2"/>
      <c r="U35" s="2"/>
      <c r="V35" s="2"/>
      <c r="W35" s="2"/>
      <c r="X35" s="2"/>
      <c r="Y35" s="2"/>
    </row>
    <row r="36" spans="2:25" ht="38.25" customHeight="1" x14ac:dyDescent="0.2">
      <c r="B36" s="70" t="s">
        <v>22</v>
      </c>
      <c r="C36" s="129" t="s">
        <v>65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  <row r="37" spans="2:25" ht="36.75" customHeight="1" x14ac:dyDescent="0.2">
      <c r="B37" s="70" t="s">
        <v>23</v>
      </c>
      <c r="C37" s="129" t="s">
        <v>66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</row>
    <row r="38" spans="2:25" ht="36.75" customHeight="1" x14ac:dyDescent="0.2">
      <c r="B38" s="70" t="s">
        <v>24</v>
      </c>
      <c r="C38" s="128" t="s">
        <v>67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2:25" ht="36" customHeight="1" x14ac:dyDescent="0.2">
      <c r="B39" s="70" t="s">
        <v>25</v>
      </c>
      <c r="C39" s="128" t="s">
        <v>68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</row>
    <row r="40" spans="2:25" ht="56.25" customHeight="1" x14ac:dyDescent="0.2">
      <c r="B40" s="70" t="s">
        <v>99</v>
      </c>
      <c r="C40" s="128" t="s">
        <v>69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</row>
    <row r="41" spans="2:25" ht="57" customHeight="1" x14ac:dyDescent="0.2">
      <c r="B41" s="70" t="s">
        <v>100</v>
      </c>
      <c r="C41" s="129" t="s">
        <v>104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</row>
    <row r="42" spans="2:25" ht="34.5" customHeight="1" x14ac:dyDescent="0.2">
      <c r="B42" s="70" t="s">
        <v>101</v>
      </c>
      <c r="C42" s="128" t="s">
        <v>70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</row>
  </sheetData>
  <mergeCells count="57">
    <mergeCell ref="R1:T1"/>
    <mergeCell ref="C1:E1"/>
    <mergeCell ref="F1:H1"/>
    <mergeCell ref="I1:K1"/>
    <mergeCell ref="L1:N1"/>
    <mergeCell ref="O1:Q1"/>
    <mergeCell ref="AV1:AX1"/>
    <mergeCell ref="AY1:BA1"/>
    <mergeCell ref="BF1:BH1"/>
    <mergeCell ref="U1:W1"/>
    <mergeCell ref="X1:Z1"/>
    <mergeCell ref="AA1:AC1"/>
    <mergeCell ref="AD1:AF1"/>
    <mergeCell ref="AG1:AI1"/>
    <mergeCell ref="AJ1:AL1"/>
    <mergeCell ref="C21:S21"/>
    <mergeCell ref="CA1:CA2"/>
    <mergeCell ref="C13:AI13"/>
    <mergeCell ref="AJ13:AR13"/>
    <mergeCell ref="AS13:BE13"/>
    <mergeCell ref="BF13:BZ13"/>
    <mergeCell ref="C15:S15"/>
    <mergeCell ref="BI1:BK1"/>
    <mergeCell ref="BL1:BN1"/>
    <mergeCell ref="BO1:BQ1"/>
    <mergeCell ref="BR1:BT1"/>
    <mergeCell ref="BU1:BW1"/>
    <mergeCell ref="BX1:BZ1"/>
    <mergeCell ref="AM1:AO1"/>
    <mergeCell ref="AP1:AR1"/>
    <mergeCell ref="AS1:AU1"/>
    <mergeCell ref="C16:S16"/>
    <mergeCell ref="C17:S17"/>
    <mergeCell ref="C18:S18"/>
    <mergeCell ref="C19:S19"/>
    <mergeCell ref="C20:S20"/>
    <mergeCell ref="C33:S33"/>
    <mergeCell ref="C22:S22"/>
    <mergeCell ref="C23:S23"/>
    <mergeCell ref="C24:S24"/>
    <mergeCell ref="C25:S25"/>
    <mergeCell ref="C26:S26"/>
    <mergeCell ref="C27:S27"/>
    <mergeCell ref="C28:S28"/>
    <mergeCell ref="C29:S29"/>
    <mergeCell ref="C30:S30"/>
    <mergeCell ref="C31:S31"/>
    <mergeCell ref="C32:S32"/>
    <mergeCell ref="C40:S40"/>
    <mergeCell ref="C41:S41"/>
    <mergeCell ref="C42:S42"/>
    <mergeCell ref="C34:S34"/>
    <mergeCell ref="C35:S35"/>
    <mergeCell ref="C36:S36"/>
    <mergeCell ref="C37:S37"/>
    <mergeCell ref="C38:S38"/>
    <mergeCell ref="C39:S39"/>
  </mergeCells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8"/>
  <sheetViews>
    <sheetView workbookViewId="0">
      <selection activeCell="C36" sqref="C36"/>
    </sheetView>
  </sheetViews>
  <sheetFormatPr baseColWidth="10" defaultColWidth="8.83203125" defaultRowHeight="16" x14ac:dyDescent="0.2"/>
  <cols>
    <col min="1" max="1" width="15.5" customWidth="1"/>
    <col min="2" max="2" width="14.33203125" customWidth="1"/>
    <col min="3" max="3" width="19" customWidth="1"/>
  </cols>
  <sheetData>
    <row r="2" spans="1:3" ht="45.75" customHeight="1" x14ac:dyDescent="0.25">
      <c r="A2" s="144" t="s">
        <v>105</v>
      </c>
      <c r="B2" s="144"/>
      <c r="C2" s="144"/>
    </row>
    <row r="3" spans="1:3" ht="36.75" customHeight="1" x14ac:dyDescent="0.2">
      <c r="A3" s="109"/>
      <c r="B3" s="145" t="s">
        <v>90</v>
      </c>
      <c r="C3" s="146"/>
    </row>
    <row r="4" spans="1:3" ht="34" x14ac:dyDescent="0.2">
      <c r="A4" s="110" t="s">
        <v>91</v>
      </c>
      <c r="B4" s="111" t="s">
        <v>106</v>
      </c>
      <c r="C4" s="111" t="s">
        <v>92</v>
      </c>
    </row>
    <row r="5" spans="1:3" ht="17" x14ac:dyDescent="0.2">
      <c r="A5" s="112" t="s">
        <v>72</v>
      </c>
      <c r="B5" s="113">
        <v>3</v>
      </c>
      <c r="C5" s="113">
        <v>3</v>
      </c>
    </row>
    <row r="6" spans="1:3" ht="17" x14ac:dyDescent="0.2">
      <c r="A6" s="112" t="s">
        <v>73</v>
      </c>
      <c r="B6" s="113">
        <v>4</v>
      </c>
      <c r="C6" s="113">
        <v>2</v>
      </c>
    </row>
    <row r="7" spans="1:3" ht="17" x14ac:dyDescent="0.2">
      <c r="A7" s="112" t="s">
        <v>74</v>
      </c>
      <c r="B7" s="113">
        <v>9</v>
      </c>
      <c r="C7" s="113">
        <v>6</v>
      </c>
    </row>
    <row r="8" spans="1:3" ht="17" x14ac:dyDescent="0.2">
      <c r="A8" s="112" t="s">
        <v>75</v>
      </c>
      <c r="B8" s="113">
        <v>13</v>
      </c>
      <c r="C8" s="113">
        <v>2</v>
      </c>
    </row>
    <row r="9" spans="1:3" ht="17" x14ac:dyDescent="0.2">
      <c r="A9" s="112" t="s">
        <v>76</v>
      </c>
      <c r="B9" s="113">
        <v>4</v>
      </c>
      <c r="C9" s="113">
        <v>5</v>
      </c>
    </row>
    <row r="10" spans="1:3" ht="17" x14ac:dyDescent="0.2">
      <c r="A10" s="112" t="s">
        <v>77</v>
      </c>
      <c r="B10" s="113">
        <v>6</v>
      </c>
      <c r="C10" s="113">
        <v>0</v>
      </c>
    </row>
    <row r="11" spans="1:3" ht="17" x14ac:dyDescent="0.2">
      <c r="A11" s="112" t="s">
        <v>78</v>
      </c>
      <c r="B11" s="113">
        <v>9</v>
      </c>
      <c r="C11" s="113">
        <v>0</v>
      </c>
    </row>
    <row r="12" spans="1:3" ht="17" x14ac:dyDescent="0.2">
      <c r="A12" s="112" t="s">
        <v>79</v>
      </c>
      <c r="B12" s="113">
        <v>0</v>
      </c>
      <c r="C12" s="113">
        <v>0</v>
      </c>
    </row>
    <row r="13" spans="1:3" ht="17" x14ac:dyDescent="0.2">
      <c r="A13" s="112" t="s">
        <v>80</v>
      </c>
      <c r="B13" s="113">
        <v>4</v>
      </c>
      <c r="C13" s="113">
        <v>0</v>
      </c>
    </row>
    <row r="14" spans="1:3" ht="17" x14ac:dyDescent="0.2">
      <c r="A14" s="112" t="s">
        <v>81</v>
      </c>
      <c r="B14" s="113">
        <v>6</v>
      </c>
      <c r="C14" s="113">
        <v>2</v>
      </c>
    </row>
    <row r="15" spans="1:3" x14ac:dyDescent="0.2">
      <c r="A15" s="147" t="s">
        <v>94</v>
      </c>
      <c r="B15" s="148"/>
      <c r="C15" s="148"/>
    </row>
    <row r="16" spans="1:3" ht="17" x14ac:dyDescent="0.2">
      <c r="A16" s="112" t="s">
        <v>33</v>
      </c>
      <c r="B16" s="114">
        <v>4</v>
      </c>
      <c r="C16" s="114">
        <v>0</v>
      </c>
    </row>
    <row r="17" spans="1:3" ht="17" x14ac:dyDescent="0.2">
      <c r="A17" s="112" t="s">
        <v>34</v>
      </c>
      <c r="B17" s="114">
        <v>0</v>
      </c>
      <c r="C17" s="114">
        <v>0</v>
      </c>
    </row>
    <row r="18" spans="1:3" ht="17" x14ac:dyDescent="0.2">
      <c r="A18" s="112" t="s">
        <v>35</v>
      </c>
      <c r="B18" s="114">
        <v>4</v>
      </c>
      <c r="C18" s="114">
        <v>4</v>
      </c>
    </row>
    <row r="19" spans="1:3" ht="17" x14ac:dyDescent="0.2">
      <c r="A19" s="112" t="s">
        <v>36</v>
      </c>
      <c r="B19" s="114">
        <v>2</v>
      </c>
      <c r="C19" s="114">
        <v>2</v>
      </c>
    </row>
    <row r="20" spans="1:3" ht="17" x14ac:dyDescent="0.2">
      <c r="A20" s="112" t="s">
        <v>37</v>
      </c>
      <c r="B20" s="114">
        <v>7</v>
      </c>
      <c r="C20" s="114">
        <v>2</v>
      </c>
    </row>
    <row r="21" spans="1:3" ht="17" x14ac:dyDescent="0.2">
      <c r="A21" s="112" t="s">
        <v>38</v>
      </c>
      <c r="B21" s="114">
        <v>11</v>
      </c>
      <c r="C21" s="114">
        <v>0</v>
      </c>
    </row>
    <row r="22" spans="1:3" ht="17" x14ac:dyDescent="0.2">
      <c r="A22" s="112" t="s">
        <v>39</v>
      </c>
      <c r="B22" s="114">
        <v>6</v>
      </c>
      <c r="C22" s="114">
        <v>1</v>
      </c>
    </row>
    <row r="23" spans="1:3" ht="17" x14ac:dyDescent="0.2">
      <c r="A23" s="112" t="s">
        <v>40</v>
      </c>
      <c r="B23" s="114">
        <v>2</v>
      </c>
      <c r="C23" s="114">
        <v>0</v>
      </c>
    </row>
    <row r="24" spans="1:3" ht="17" x14ac:dyDescent="0.2">
      <c r="A24" s="112" t="s">
        <v>41</v>
      </c>
      <c r="B24" s="114">
        <v>5</v>
      </c>
      <c r="C24" s="114">
        <v>5</v>
      </c>
    </row>
    <row r="25" spans="1:3" ht="17" x14ac:dyDescent="0.2">
      <c r="A25" s="112" t="s">
        <v>42</v>
      </c>
      <c r="B25" s="114">
        <v>0</v>
      </c>
      <c r="C25" s="114">
        <v>0</v>
      </c>
    </row>
    <row r="26" spans="1:3" ht="17" x14ac:dyDescent="0.2">
      <c r="A26" s="112" t="s">
        <v>43</v>
      </c>
      <c r="B26" s="114">
        <v>0</v>
      </c>
      <c r="C26" s="114">
        <v>3</v>
      </c>
    </row>
    <row r="27" spans="1:3" ht="34" x14ac:dyDescent="0.2">
      <c r="A27" s="112" t="s">
        <v>44</v>
      </c>
      <c r="B27" s="114">
        <v>2</v>
      </c>
      <c r="C27" s="114">
        <v>1</v>
      </c>
    </row>
    <row r="28" spans="1:3" ht="17" x14ac:dyDescent="0.2">
      <c r="A28" s="112" t="s">
        <v>45</v>
      </c>
      <c r="B28" s="114">
        <v>4</v>
      </c>
      <c r="C28" s="114">
        <v>0</v>
      </c>
    </row>
  </sheetData>
  <mergeCells count="3">
    <mergeCell ref="A2:C2"/>
    <mergeCell ref="B3:C3"/>
    <mergeCell ref="A15:C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6"/>
  <sheetViews>
    <sheetView topLeftCell="A13" workbookViewId="0">
      <selection activeCell="E6" sqref="E6"/>
    </sheetView>
  </sheetViews>
  <sheetFormatPr baseColWidth="10" defaultColWidth="8.83203125" defaultRowHeight="16" x14ac:dyDescent="0.2"/>
  <cols>
    <col min="1" max="1" width="24" customWidth="1"/>
    <col min="2" max="2" width="22" customWidth="1"/>
    <col min="3" max="3" width="20.33203125" customWidth="1"/>
    <col min="4" max="4" width="20.83203125" customWidth="1"/>
  </cols>
  <sheetData>
    <row r="1" spans="1:4" ht="102" x14ac:dyDescent="0.2">
      <c r="A1" s="102"/>
      <c r="B1" s="103" t="s">
        <v>87</v>
      </c>
      <c r="C1" s="103" t="s">
        <v>88</v>
      </c>
      <c r="D1" s="104" t="s">
        <v>51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24</v>
      </c>
      <c r="C3" s="106">
        <v>21</v>
      </c>
      <c r="D3" s="108">
        <f t="shared" ref="D3:D5" si="0">C3/B3</f>
        <v>0.875</v>
      </c>
    </row>
    <row r="4" spans="1:4" ht="17" x14ac:dyDescent="0.2">
      <c r="A4" s="105" t="s">
        <v>34</v>
      </c>
      <c r="B4" s="106"/>
      <c r="C4" s="106"/>
      <c r="D4" s="108"/>
    </row>
    <row r="5" spans="1:4" ht="17" x14ac:dyDescent="0.2">
      <c r="A5" s="105" t="s">
        <v>35</v>
      </c>
      <c r="B5" s="106">
        <v>20</v>
      </c>
      <c r="C5" s="106">
        <v>12</v>
      </c>
      <c r="D5" s="108">
        <f t="shared" si="0"/>
        <v>0.6</v>
      </c>
    </row>
    <row r="6" spans="1:4" ht="17" x14ac:dyDescent="0.2">
      <c r="A6" s="105" t="s">
        <v>36</v>
      </c>
      <c r="B6" s="106">
        <v>17</v>
      </c>
      <c r="C6" s="106">
        <v>17</v>
      </c>
      <c r="D6" s="108">
        <f>C6/B6</f>
        <v>1</v>
      </c>
    </row>
    <row r="7" spans="1:4" ht="17" x14ac:dyDescent="0.2">
      <c r="A7" s="105" t="s">
        <v>37</v>
      </c>
      <c r="B7" s="106">
        <v>4</v>
      </c>
      <c r="C7" s="106">
        <v>4</v>
      </c>
      <c r="D7" s="108">
        <f t="shared" ref="D7:D15" si="1">C7/B7</f>
        <v>1</v>
      </c>
    </row>
    <row r="8" spans="1:4" ht="17" x14ac:dyDescent="0.2">
      <c r="A8" s="105" t="s">
        <v>38</v>
      </c>
      <c r="B8" s="106">
        <v>14</v>
      </c>
      <c r="C8" s="106">
        <v>13</v>
      </c>
      <c r="D8" s="108">
        <f t="shared" si="1"/>
        <v>0.9285714285714286</v>
      </c>
    </row>
    <row r="9" spans="1:4" ht="17" x14ac:dyDescent="0.2">
      <c r="A9" s="105" t="s">
        <v>39</v>
      </c>
      <c r="B9" s="106">
        <v>6</v>
      </c>
      <c r="C9" s="106">
        <v>6</v>
      </c>
      <c r="D9" s="108">
        <f t="shared" si="1"/>
        <v>1</v>
      </c>
    </row>
    <row r="10" spans="1:4" ht="17" x14ac:dyDescent="0.2">
      <c r="A10" s="105" t="s">
        <v>40</v>
      </c>
      <c r="B10" s="106">
        <v>6</v>
      </c>
      <c r="C10" s="106">
        <v>6</v>
      </c>
      <c r="D10" s="108">
        <f t="shared" si="1"/>
        <v>1</v>
      </c>
    </row>
    <row r="11" spans="1:4" ht="17" x14ac:dyDescent="0.2">
      <c r="A11" s="105" t="s">
        <v>41</v>
      </c>
      <c r="B11" s="106">
        <v>4</v>
      </c>
      <c r="C11" s="106">
        <v>4</v>
      </c>
      <c r="D11" s="108">
        <f t="shared" si="1"/>
        <v>1</v>
      </c>
    </row>
    <row r="12" spans="1:4" ht="17" x14ac:dyDescent="0.2">
      <c r="A12" s="105" t="s">
        <v>42</v>
      </c>
      <c r="B12" s="106">
        <v>4</v>
      </c>
      <c r="C12" s="106">
        <v>3</v>
      </c>
      <c r="D12" s="108">
        <f t="shared" si="1"/>
        <v>0.75</v>
      </c>
    </row>
    <row r="13" spans="1:4" ht="17" x14ac:dyDescent="0.2">
      <c r="A13" s="105" t="s">
        <v>43</v>
      </c>
      <c r="B13" s="106">
        <v>10</v>
      </c>
      <c r="C13" s="106">
        <v>10</v>
      </c>
      <c r="D13" s="108">
        <f t="shared" si="1"/>
        <v>1</v>
      </c>
    </row>
    <row r="14" spans="1:4" ht="17" x14ac:dyDescent="0.2">
      <c r="A14" s="105" t="s">
        <v>44</v>
      </c>
      <c r="B14" s="106">
        <v>14</v>
      </c>
      <c r="C14" s="106">
        <v>13</v>
      </c>
      <c r="D14" s="108">
        <f t="shared" si="1"/>
        <v>0.9285714285714286</v>
      </c>
    </row>
    <row r="15" spans="1:4" ht="17" x14ac:dyDescent="0.2">
      <c r="A15" s="105" t="s">
        <v>45</v>
      </c>
      <c r="B15" s="106">
        <v>10</v>
      </c>
      <c r="C15" s="106">
        <v>9</v>
      </c>
      <c r="D15" s="108">
        <f t="shared" si="1"/>
        <v>0.9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13</v>
      </c>
      <c r="C17" s="106">
        <v>13</v>
      </c>
      <c r="D17" s="108">
        <f>C17/B17</f>
        <v>1</v>
      </c>
    </row>
    <row r="18" spans="1:4" ht="17" x14ac:dyDescent="0.2">
      <c r="A18" s="105" t="s">
        <v>73</v>
      </c>
      <c r="B18" s="106">
        <v>7</v>
      </c>
      <c r="C18" s="106">
        <v>7</v>
      </c>
      <c r="D18" s="108">
        <f t="shared" ref="D18:D26" si="2">C18/B18</f>
        <v>1</v>
      </c>
    </row>
    <row r="19" spans="1:4" ht="17" x14ac:dyDescent="0.2">
      <c r="A19" s="105" t="s">
        <v>74</v>
      </c>
      <c r="B19" s="106">
        <v>9</v>
      </c>
      <c r="C19" s="106">
        <v>9</v>
      </c>
      <c r="D19" s="108">
        <f t="shared" si="2"/>
        <v>1</v>
      </c>
    </row>
    <row r="20" spans="1:4" ht="17" x14ac:dyDescent="0.2">
      <c r="A20" s="105" t="s">
        <v>75</v>
      </c>
      <c r="B20" s="106">
        <v>10</v>
      </c>
      <c r="C20" s="106">
        <v>10</v>
      </c>
      <c r="D20" s="108">
        <f t="shared" si="2"/>
        <v>1</v>
      </c>
    </row>
    <row r="21" spans="1:4" ht="17" x14ac:dyDescent="0.2">
      <c r="A21" s="105" t="s">
        <v>76</v>
      </c>
      <c r="B21" s="106">
        <v>13</v>
      </c>
      <c r="C21" s="106">
        <v>12</v>
      </c>
      <c r="D21" s="108">
        <f t="shared" si="2"/>
        <v>0.92307692307692313</v>
      </c>
    </row>
    <row r="22" spans="1:4" ht="17" x14ac:dyDescent="0.2">
      <c r="A22" s="105" t="s">
        <v>77</v>
      </c>
      <c r="B22" s="106">
        <v>17</v>
      </c>
      <c r="C22" s="106">
        <v>13</v>
      </c>
      <c r="D22" s="108">
        <f t="shared" si="2"/>
        <v>0.76470588235294112</v>
      </c>
    </row>
    <row r="23" spans="1:4" ht="17" x14ac:dyDescent="0.2">
      <c r="A23" s="105" t="s">
        <v>78</v>
      </c>
      <c r="B23" s="106">
        <v>15</v>
      </c>
      <c r="C23" s="106">
        <v>15</v>
      </c>
      <c r="D23" s="108">
        <f t="shared" si="2"/>
        <v>1</v>
      </c>
    </row>
    <row r="24" spans="1:4" ht="17" x14ac:dyDescent="0.2">
      <c r="A24" s="105" t="s">
        <v>79</v>
      </c>
      <c r="B24" s="106">
        <v>17</v>
      </c>
      <c r="C24" s="106">
        <v>17</v>
      </c>
      <c r="D24" s="108">
        <f t="shared" si="2"/>
        <v>1</v>
      </c>
    </row>
    <row r="25" spans="1:4" ht="17" x14ac:dyDescent="0.2">
      <c r="A25" s="105" t="s">
        <v>80</v>
      </c>
      <c r="B25" s="106">
        <v>6</v>
      </c>
      <c r="C25" s="106">
        <v>6</v>
      </c>
      <c r="D25" s="108">
        <f t="shared" si="2"/>
        <v>1</v>
      </c>
    </row>
    <row r="26" spans="1:4" ht="17" x14ac:dyDescent="0.2">
      <c r="A26" s="105" t="s">
        <v>81</v>
      </c>
      <c r="B26" s="106">
        <v>6</v>
      </c>
      <c r="C26" s="106">
        <v>6</v>
      </c>
      <c r="D26" s="108">
        <f t="shared" si="2"/>
        <v>1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6"/>
  <sheetViews>
    <sheetView topLeftCell="A13" workbookViewId="0">
      <selection activeCell="D30" sqref="D30"/>
    </sheetView>
  </sheetViews>
  <sheetFormatPr baseColWidth="10" defaultColWidth="8.83203125" defaultRowHeight="16" x14ac:dyDescent="0.2"/>
  <cols>
    <col min="1" max="1" width="24" customWidth="1"/>
    <col min="2" max="2" width="22" customWidth="1"/>
    <col min="3" max="3" width="20.33203125" customWidth="1"/>
    <col min="4" max="4" width="20.83203125" customWidth="1"/>
  </cols>
  <sheetData>
    <row r="1" spans="1:4" ht="187" x14ac:dyDescent="0.2">
      <c r="A1" s="102"/>
      <c r="B1" s="103" t="s">
        <v>85</v>
      </c>
      <c r="C1" s="103" t="s">
        <v>110</v>
      </c>
      <c r="D1" s="104" t="s">
        <v>86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37</v>
      </c>
      <c r="C3" s="106">
        <v>16</v>
      </c>
      <c r="D3" s="108">
        <f>C3/B3</f>
        <v>0.43243243243243246</v>
      </c>
    </row>
    <row r="4" spans="1:4" ht="17" x14ac:dyDescent="0.2">
      <c r="A4" s="105" t="s">
        <v>34</v>
      </c>
      <c r="B4" s="106"/>
      <c r="C4" s="106"/>
      <c r="D4" s="107"/>
    </row>
    <row r="5" spans="1:4" ht="17" x14ac:dyDescent="0.2">
      <c r="A5" s="105" t="s">
        <v>35</v>
      </c>
      <c r="B5" s="106">
        <v>33</v>
      </c>
      <c r="C5" s="106">
        <v>0</v>
      </c>
      <c r="D5" s="107">
        <v>0</v>
      </c>
    </row>
    <row r="6" spans="1:4" ht="17" x14ac:dyDescent="0.2">
      <c r="A6" s="105" t="s">
        <v>36</v>
      </c>
      <c r="B6" s="106">
        <v>33</v>
      </c>
      <c r="C6" s="106">
        <v>16</v>
      </c>
      <c r="D6" s="108">
        <f>C6/B6</f>
        <v>0.48484848484848486</v>
      </c>
    </row>
    <row r="7" spans="1:4" ht="17" x14ac:dyDescent="0.2">
      <c r="A7" s="105" t="s">
        <v>37</v>
      </c>
      <c r="B7" s="106">
        <v>8</v>
      </c>
      <c r="C7" s="106">
        <v>8</v>
      </c>
      <c r="D7" s="108">
        <f t="shared" ref="D7:D15" si="0">C7/B7</f>
        <v>1</v>
      </c>
    </row>
    <row r="8" spans="1:4" ht="17" x14ac:dyDescent="0.2">
      <c r="A8" s="105" t="s">
        <v>38</v>
      </c>
      <c r="B8" s="106">
        <v>16</v>
      </c>
      <c r="C8" s="106">
        <v>12</v>
      </c>
      <c r="D8" s="108">
        <f t="shared" si="0"/>
        <v>0.75</v>
      </c>
    </row>
    <row r="9" spans="1:4" ht="17" x14ac:dyDescent="0.2">
      <c r="A9" s="105" t="s">
        <v>39</v>
      </c>
      <c r="B9" s="106">
        <v>11</v>
      </c>
      <c r="C9" s="106">
        <v>6</v>
      </c>
      <c r="D9" s="108">
        <f t="shared" si="0"/>
        <v>0.54545454545454541</v>
      </c>
    </row>
    <row r="10" spans="1:4" ht="17" x14ac:dyDescent="0.2">
      <c r="A10" s="105" t="s">
        <v>40</v>
      </c>
      <c r="B10" s="106">
        <v>9</v>
      </c>
      <c r="C10" s="106">
        <v>9</v>
      </c>
      <c r="D10" s="108">
        <f t="shared" si="0"/>
        <v>1</v>
      </c>
    </row>
    <row r="11" spans="1:4" ht="17" x14ac:dyDescent="0.2">
      <c r="A11" s="105" t="s">
        <v>41</v>
      </c>
      <c r="B11" s="106">
        <v>9</v>
      </c>
      <c r="C11" s="106">
        <v>6</v>
      </c>
      <c r="D11" s="108">
        <f t="shared" si="0"/>
        <v>0.66666666666666663</v>
      </c>
    </row>
    <row r="12" spans="1:4" ht="17" x14ac:dyDescent="0.2">
      <c r="A12" s="105" t="s">
        <v>42</v>
      </c>
      <c r="B12" s="106">
        <v>6</v>
      </c>
      <c r="C12" s="106">
        <v>0</v>
      </c>
      <c r="D12" s="108">
        <f t="shared" si="0"/>
        <v>0</v>
      </c>
    </row>
    <row r="13" spans="1:4" ht="17" x14ac:dyDescent="0.2">
      <c r="A13" s="105" t="s">
        <v>43</v>
      </c>
      <c r="B13" s="106">
        <v>14</v>
      </c>
      <c r="C13" s="106">
        <v>4</v>
      </c>
      <c r="D13" s="108">
        <f t="shared" si="0"/>
        <v>0.2857142857142857</v>
      </c>
    </row>
    <row r="14" spans="1:4" ht="17" x14ac:dyDescent="0.2">
      <c r="A14" s="105" t="s">
        <v>44</v>
      </c>
      <c r="B14" s="106">
        <v>28</v>
      </c>
      <c r="C14" s="106">
        <v>6</v>
      </c>
      <c r="D14" s="108">
        <f t="shared" si="0"/>
        <v>0.21428571428571427</v>
      </c>
    </row>
    <row r="15" spans="1:4" ht="17" x14ac:dyDescent="0.2">
      <c r="A15" s="105" t="s">
        <v>45</v>
      </c>
      <c r="B15" s="106">
        <v>6</v>
      </c>
      <c r="C15" s="106">
        <v>6</v>
      </c>
      <c r="D15" s="108">
        <f t="shared" si="0"/>
        <v>1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14</v>
      </c>
      <c r="C17" s="106">
        <v>9</v>
      </c>
      <c r="D17" s="108">
        <f>C17/B17</f>
        <v>0.6428571428571429</v>
      </c>
    </row>
    <row r="18" spans="1:4" ht="17" x14ac:dyDescent="0.2">
      <c r="A18" s="105" t="s">
        <v>73</v>
      </c>
      <c r="B18" s="106">
        <v>10</v>
      </c>
      <c r="C18" s="106">
        <v>9</v>
      </c>
      <c r="D18" s="108">
        <f t="shared" ref="D18:D26" si="1">C18/B18</f>
        <v>0.9</v>
      </c>
    </row>
    <row r="19" spans="1:4" ht="17" x14ac:dyDescent="0.2">
      <c r="A19" s="105" t="s">
        <v>74</v>
      </c>
      <c r="B19" s="106">
        <v>17</v>
      </c>
      <c r="C19" s="106">
        <v>12</v>
      </c>
      <c r="D19" s="108">
        <f t="shared" si="1"/>
        <v>0.70588235294117652</v>
      </c>
    </row>
    <row r="20" spans="1:4" ht="17" x14ac:dyDescent="0.2">
      <c r="A20" s="105" t="s">
        <v>75</v>
      </c>
      <c r="B20" s="106">
        <v>17</v>
      </c>
      <c r="C20" s="106">
        <v>17</v>
      </c>
      <c r="D20" s="108">
        <f t="shared" si="1"/>
        <v>1</v>
      </c>
    </row>
    <row r="21" spans="1:4" ht="17" x14ac:dyDescent="0.2">
      <c r="A21" s="105" t="s">
        <v>76</v>
      </c>
      <c r="B21" s="106">
        <v>27</v>
      </c>
      <c r="C21" s="106">
        <v>25</v>
      </c>
      <c r="D21" s="108">
        <f t="shared" si="1"/>
        <v>0.92592592592592593</v>
      </c>
    </row>
    <row r="22" spans="1:4" ht="17" x14ac:dyDescent="0.2">
      <c r="A22" s="105" t="s">
        <v>77</v>
      </c>
      <c r="B22" s="106">
        <v>15</v>
      </c>
      <c r="C22" s="106">
        <v>12</v>
      </c>
      <c r="D22" s="108">
        <f t="shared" si="1"/>
        <v>0.8</v>
      </c>
    </row>
    <row r="23" spans="1:4" ht="17" x14ac:dyDescent="0.2">
      <c r="A23" s="105" t="s">
        <v>78</v>
      </c>
      <c r="B23" s="106">
        <v>22</v>
      </c>
      <c r="C23" s="106">
        <v>21</v>
      </c>
      <c r="D23" s="108">
        <f t="shared" si="1"/>
        <v>0.95454545454545459</v>
      </c>
    </row>
    <row r="24" spans="1:4" ht="17" x14ac:dyDescent="0.2">
      <c r="A24" s="105" t="s">
        <v>79</v>
      </c>
      <c r="B24" s="106">
        <v>22</v>
      </c>
      <c r="C24" s="106">
        <v>0</v>
      </c>
      <c r="D24" s="108">
        <f t="shared" si="1"/>
        <v>0</v>
      </c>
    </row>
    <row r="25" spans="1:4" ht="17" x14ac:dyDescent="0.2">
      <c r="A25" s="105" t="s">
        <v>80</v>
      </c>
      <c r="B25" s="106">
        <v>22</v>
      </c>
      <c r="C25" s="106">
        <v>14</v>
      </c>
      <c r="D25" s="108">
        <f t="shared" si="1"/>
        <v>0.63636363636363635</v>
      </c>
    </row>
    <row r="26" spans="1:4" ht="17" x14ac:dyDescent="0.2">
      <c r="A26" s="105" t="s">
        <v>81</v>
      </c>
      <c r="B26" s="106">
        <v>9</v>
      </c>
      <c r="C26" s="106">
        <v>9</v>
      </c>
      <c r="D26" s="108">
        <f t="shared" si="1"/>
        <v>1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8"/>
  <sheetViews>
    <sheetView topLeftCell="A5" workbookViewId="0">
      <selection activeCell="D29" sqref="D29"/>
    </sheetView>
  </sheetViews>
  <sheetFormatPr baseColWidth="10" defaultColWidth="8.83203125" defaultRowHeight="16" x14ac:dyDescent="0.2"/>
  <cols>
    <col min="1" max="1" width="15.5" customWidth="1"/>
    <col min="2" max="2" width="14.33203125" customWidth="1"/>
    <col min="3" max="3" width="19" customWidth="1"/>
    <col min="4" max="4" width="13.5" customWidth="1"/>
    <col min="5" max="5" width="16" customWidth="1"/>
  </cols>
  <sheetData>
    <row r="2" spans="1:5" ht="45.75" customHeight="1" x14ac:dyDescent="0.25">
      <c r="A2" s="144" t="s">
        <v>89</v>
      </c>
      <c r="B2" s="144"/>
      <c r="C2" s="144"/>
      <c r="D2" s="144"/>
      <c r="E2" s="144"/>
    </row>
    <row r="3" spans="1:5" x14ac:dyDescent="0.2">
      <c r="A3" s="109"/>
      <c r="B3" s="151" t="s">
        <v>90</v>
      </c>
      <c r="C3" s="152"/>
      <c r="D3" s="152"/>
      <c r="E3" s="153"/>
    </row>
    <row r="4" spans="1:5" ht="153" x14ac:dyDescent="0.2">
      <c r="A4" s="110" t="s">
        <v>91</v>
      </c>
      <c r="B4" s="111" t="s">
        <v>92</v>
      </c>
      <c r="C4" s="111" t="s">
        <v>109</v>
      </c>
      <c r="D4" s="111" t="s">
        <v>93</v>
      </c>
      <c r="E4" s="111" t="s">
        <v>111</v>
      </c>
    </row>
    <row r="5" spans="1:5" ht="17" x14ac:dyDescent="0.2">
      <c r="A5" s="112" t="s">
        <v>72</v>
      </c>
      <c r="B5" s="113"/>
      <c r="C5" s="127" t="s">
        <v>107</v>
      </c>
      <c r="D5" s="127" t="s">
        <v>107</v>
      </c>
      <c r="E5" s="127" t="s">
        <v>107</v>
      </c>
    </row>
    <row r="6" spans="1:5" ht="17" x14ac:dyDescent="0.2">
      <c r="A6" s="112" t="s">
        <v>73</v>
      </c>
      <c r="B6" s="113"/>
      <c r="C6" s="127" t="s">
        <v>107</v>
      </c>
      <c r="D6" s="127" t="s">
        <v>107</v>
      </c>
      <c r="E6" s="127" t="s">
        <v>107</v>
      </c>
    </row>
    <row r="7" spans="1:5" ht="17" x14ac:dyDescent="0.2">
      <c r="A7" s="112" t="s">
        <v>74</v>
      </c>
      <c r="B7" s="113"/>
      <c r="C7" s="127" t="s">
        <v>107</v>
      </c>
      <c r="D7" s="127" t="s">
        <v>107</v>
      </c>
      <c r="E7" s="127" t="s">
        <v>107</v>
      </c>
    </row>
    <row r="8" spans="1:5" ht="17" x14ac:dyDescent="0.2">
      <c r="A8" s="112" t="s">
        <v>75</v>
      </c>
      <c r="B8" s="113"/>
      <c r="C8" s="127" t="s">
        <v>107</v>
      </c>
      <c r="D8" s="127" t="s">
        <v>107</v>
      </c>
      <c r="E8" s="127" t="s">
        <v>107</v>
      </c>
    </row>
    <row r="9" spans="1:5" ht="17" x14ac:dyDescent="0.2">
      <c r="A9" s="112" t="s">
        <v>76</v>
      </c>
      <c r="B9" s="113"/>
      <c r="C9" s="127" t="s">
        <v>107</v>
      </c>
      <c r="D9" s="127" t="s">
        <v>107</v>
      </c>
      <c r="E9" s="127" t="s">
        <v>107</v>
      </c>
    </row>
    <row r="10" spans="1:5" ht="17" x14ac:dyDescent="0.2">
      <c r="A10" s="112" t="s">
        <v>77</v>
      </c>
      <c r="B10" s="113"/>
      <c r="C10" s="127" t="s">
        <v>107</v>
      </c>
      <c r="D10" s="127" t="s">
        <v>107</v>
      </c>
      <c r="E10" s="127" t="s">
        <v>107</v>
      </c>
    </row>
    <row r="11" spans="1:5" ht="17" x14ac:dyDescent="0.2">
      <c r="A11" s="112" t="s">
        <v>78</v>
      </c>
      <c r="B11" s="113"/>
      <c r="C11" s="127" t="s">
        <v>107</v>
      </c>
      <c r="D11" s="127" t="s">
        <v>107</v>
      </c>
      <c r="E11" s="127" t="s">
        <v>108</v>
      </c>
    </row>
    <row r="12" spans="1:5" ht="17" x14ac:dyDescent="0.2">
      <c r="A12" s="112" t="s">
        <v>79</v>
      </c>
      <c r="B12" s="113"/>
      <c r="C12" s="127" t="s">
        <v>108</v>
      </c>
      <c r="D12" s="127" t="s">
        <v>107</v>
      </c>
      <c r="E12" s="127" t="s">
        <v>107</v>
      </c>
    </row>
    <row r="13" spans="1:5" ht="17" x14ac:dyDescent="0.2">
      <c r="A13" s="112" t="s">
        <v>80</v>
      </c>
      <c r="B13" s="113"/>
      <c r="C13" s="127" t="s">
        <v>107</v>
      </c>
      <c r="D13" s="127" t="s">
        <v>107</v>
      </c>
      <c r="E13" s="127" t="s">
        <v>107</v>
      </c>
    </row>
    <row r="14" spans="1:5" ht="17" x14ac:dyDescent="0.2">
      <c r="A14" s="112" t="s">
        <v>81</v>
      </c>
      <c r="B14" s="113"/>
      <c r="C14" s="127" t="s">
        <v>107</v>
      </c>
      <c r="D14" s="127" t="s">
        <v>107</v>
      </c>
      <c r="E14" s="127" t="s">
        <v>107</v>
      </c>
    </row>
    <row r="15" spans="1:5" x14ac:dyDescent="0.2">
      <c r="A15" s="147" t="s">
        <v>94</v>
      </c>
      <c r="B15" s="148"/>
      <c r="C15" s="148"/>
      <c r="D15" s="148"/>
      <c r="E15" s="148"/>
    </row>
    <row r="16" spans="1:5" ht="17" x14ac:dyDescent="0.2">
      <c r="A16" s="112" t="s">
        <v>33</v>
      </c>
      <c r="B16" s="114"/>
      <c r="C16" s="114" t="s">
        <v>107</v>
      </c>
      <c r="D16" s="114" t="s">
        <v>107</v>
      </c>
      <c r="E16" s="114" t="s">
        <v>107</v>
      </c>
    </row>
    <row r="17" spans="1:5" ht="17" x14ac:dyDescent="0.2">
      <c r="A17" s="112" t="s">
        <v>34</v>
      </c>
      <c r="B17" s="114"/>
      <c r="C17" s="114" t="s">
        <v>108</v>
      </c>
      <c r="D17" s="114" t="s">
        <v>108</v>
      </c>
      <c r="E17" s="114" t="s">
        <v>108</v>
      </c>
    </row>
    <row r="18" spans="1:5" ht="17" x14ac:dyDescent="0.2">
      <c r="A18" s="112" t="s">
        <v>35</v>
      </c>
      <c r="B18" s="114"/>
      <c r="C18" s="114" t="s">
        <v>108</v>
      </c>
      <c r="D18" s="114" t="s">
        <v>107</v>
      </c>
      <c r="E18" s="114" t="s">
        <v>107</v>
      </c>
    </row>
    <row r="19" spans="1:5" ht="17" x14ac:dyDescent="0.2">
      <c r="A19" s="112" t="s">
        <v>36</v>
      </c>
      <c r="B19" s="114"/>
      <c r="C19" s="114" t="s">
        <v>107</v>
      </c>
      <c r="D19" s="114" t="s">
        <v>107</v>
      </c>
      <c r="E19" s="114" t="s">
        <v>107</v>
      </c>
    </row>
    <row r="20" spans="1:5" ht="17" x14ac:dyDescent="0.2">
      <c r="A20" s="112" t="s">
        <v>37</v>
      </c>
      <c r="B20" s="114"/>
      <c r="C20" s="114" t="s">
        <v>107</v>
      </c>
      <c r="D20" s="114" t="s">
        <v>107</v>
      </c>
      <c r="E20" s="114" t="s">
        <v>108</v>
      </c>
    </row>
    <row r="21" spans="1:5" ht="17" x14ac:dyDescent="0.2">
      <c r="A21" s="112" t="s">
        <v>38</v>
      </c>
      <c r="B21" s="114"/>
      <c r="C21" s="114" t="s">
        <v>107</v>
      </c>
      <c r="D21" s="114" t="s">
        <v>107</v>
      </c>
      <c r="E21" s="114" t="s">
        <v>107</v>
      </c>
    </row>
    <row r="22" spans="1:5" ht="17" x14ac:dyDescent="0.2">
      <c r="A22" s="112" t="s">
        <v>39</v>
      </c>
      <c r="B22" s="114"/>
      <c r="C22" s="114" t="s">
        <v>107</v>
      </c>
      <c r="D22" s="114" t="s">
        <v>107</v>
      </c>
      <c r="E22" s="114" t="s">
        <v>107</v>
      </c>
    </row>
    <row r="23" spans="1:5" ht="17" x14ac:dyDescent="0.2">
      <c r="A23" s="112" t="s">
        <v>40</v>
      </c>
      <c r="B23" s="114"/>
      <c r="C23" s="114" t="s">
        <v>107</v>
      </c>
      <c r="D23" s="114" t="s">
        <v>107</v>
      </c>
      <c r="E23" s="114" t="s">
        <v>107</v>
      </c>
    </row>
    <row r="24" spans="1:5" ht="17" x14ac:dyDescent="0.2">
      <c r="A24" s="112" t="s">
        <v>41</v>
      </c>
      <c r="B24" s="114"/>
      <c r="C24" s="114" t="s">
        <v>107</v>
      </c>
      <c r="D24" s="114" t="s">
        <v>107</v>
      </c>
      <c r="E24" s="114" t="s">
        <v>107</v>
      </c>
    </row>
    <row r="25" spans="1:5" ht="17" x14ac:dyDescent="0.2">
      <c r="A25" s="112" t="s">
        <v>42</v>
      </c>
      <c r="B25" s="114"/>
      <c r="C25" s="114" t="s">
        <v>108</v>
      </c>
      <c r="D25" s="114" t="s">
        <v>107</v>
      </c>
      <c r="E25" s="114" t="s">
        <v>108</v>
      </c>
    </row>
    <row r="26" spans="1:5" ht="17" x14ac:dyDescent="0.2">
      <c r="A26" s="112" t="s">
        <v>43</v>
      </c>
      <c r="B26" s="114"/>
      <c r="C26" s="114" t="s">
        <v>107</v>
      </c>
      <c r="D26" s="114" t="s">
        <v>107</v>
      </c>
      <c r="E26" s="114" t="s">
        <v>107</v>
      </c>
    </row>
    <row r="27" spans="1:5" ht="34" x14ac:dyDescent="0.2">
      <c r="A27" s="112" t="s">
        <v>44</v>
      </c>
      <c r="B27" s="114"/>
      <c r="C27" s="114" t="s">
        <v>107</v>
      </c>
      <c r="D27" s="114" t="s">
        <v>107</v>
      </c>
      <c r="E27" s="114" t="s">
        <v>107</v>
      </c>
    </row>
    <row r="28" spans="1:5" ht="17" x14ac:dyDescent="0.2">
      <c r="A28" s="112" t="s">
        <v>45</v>
      </c>
      <c r="B28" s="114"/>
      <c r="C28" s="114" t="s">
        <v>107</v>
      </c>
      <c r="D28" s="114" t="s">
        <v>107</v>
      </c>
      <c r="E28" s="114" t="s">
        <v>108</v>
      </c>
    </row>
  </sheetData>
  <mergeCells count="3">
    <mergeCell ref="A2:E2"/>
    <mergeCell ref="B3:E3"/>
    <mergeCell ref="A15:E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C2" sqref="C2:D15"/>
    </sheetView>
  </sheetViews>
  <sheetFormatPr baseColWidth="10" defaultColWidth="8.83203125" defaultRowHeight="16" x14ac:dyDescent="0.2"/>
  <cols>
    <col min="1" max="1" width="4.5" customWidth="1"/>
    <col min="2" max="2" width="20.83203125" customWidth="1"/>
    <col min="3" max="3" width="9.5" customWidth="1"/>
    <col min="4" max="4" width="16.33203125" customWidth="1"/>
    <col min="5" max="5" width="11.83203125" customWidth="1"/>
  </cols>
  <sheetData>
    <row r="1" spans="1:5" ht="51" x14ac:dyDescent="0.2">
      <c r="A1" s="46" t="s">
        <v>0</v>
      </c>
      <c r="B1" s="91" t="s">
        <v>0</v>
      </c>
      <c r="C1" s="92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28</v>
      </c>
      <c r="C2" s="96"/>
      <c r="D2" s="96"/>
      <c r="E2" s="97">
        <f>SUM(C2:D2)</f>
        <v>0</v>
      </c>
    </row>
    <row r="3" spans="1:5" ht="20" x14ac:dyDescent="0.2">
      <c r="A3" s="48">
        <v>1</v>
      </c>
      <c r="B3" s="95" t="s">
        <v>33</v>
      </c>
      <c r="C3" s="96"/>
      <c r="D3" s="96"/>
      <c r="E3" s="97">
        <f t="shared" ref="E3:E15" si="0">SUM(C3:D3)</f>
        <v>0</v>
      </c>
    </row>
    <row r="4" spans="1:5" ht="20" x14ac:dyDescent="0.2">
      <c r="A4" s="48">
        <v>2</v>
      </c>
      <c r="B4" s="95" t="s">
        <v>34</v>
      </c>
      <c r="C4" s="96"/>
      <c r="D4" s="96"/>
      <c r="E4" s="97">
        <f t="shared" si="0"/>
        <v>0</v>
      </c>
    </row>
    <row r="5" spans="1:5" ht="20" x14ac:dyDescent="0.2">
      <c r="A5" s="48">
        <v>3</v>
      </c>
      <c r="B5" s="95" t="s">
        <v>35</v>
      </c>
      <c r="C5" s="96"/>
      <c r="D5" s="96"/>
      <c r="E5" s="97">
        <f t="shared" si="0"/>
        <v>0</v>
      </c>
    </row>
    <row r="6" spans="1:5" ht="20" x14ac:dyDescent="0.2">
      <c r="A6" s="48">
        <v>4</v>
      </c>
      <c r="B6" s="95" t="s">
        <v>36</v>
      </c>
      <c r="C6" s="96"/>
      <c r="D6" s="96"/>
      <c r="E6" s="97">
        <f t="shared" si="0"/>
        <v>0</v>
      </c>
    </row>
    <row r="7" spans="1:5" ht="20" x14ac:dyDescent="0.2">
      <c r="A7" s="48">
        <v>5</v>
      </c>
      <c r="B7" s="95" t="s">
        <v>37</v>
      </c>
      <c r="C7" s="96"/>
      <c r="D7" s="96"/>
      <c r="E7" s="97">
        <f t="shared" si="0"/>
        <v>0</v>
      </c>
    </row>
    <row r="8" spans="1:5" ht="20" x14ac:dyDescent="0.2">
      <c r="A8" s="48">
        <v>6</v>
      </c>
      <c r="B8" s="95" t="s">
        <v>38</v>
      </c>
      <c r="C8" s="96"/>
      <c r="D8" s="96"/>
      <c r="E8" s="97">
        <f t="shared" si="0"/>
        <v>0</v>
      </c>
    </row>
    <row r="9" spans="1:5" ht="20" x14ac:dyDescent="0.2">
      <c r="A9" s="48">
        <v>7</v>
      </c>
      <c r="B9" s="95" t="s">
        <v>39</v>
      </c>
      <c r="C9" s="96"/>
      <c r="D9" s="96"/>
      <c r="E9" s="97">
        <f t="shared" si="0"/>
        <v>0</v>
      </c>
    </row>
    <row r="10" spans="1:5" ht="20" x14ac:dyDescent="0.2">
      <c r="A10" s="48">
        <v>8</v>
      </c>
      <c r="B10" s="95" t="s">
        <v>40</v>
      </c>
      <c r="C10" s="96"/>
      <c r="D10" s="96"/>
      <c r="E10" s="97">
        <f t="shared" si="0"/>
        <v>0</v>
      </c>
    </row>
    <row r="11" spans="1:5" ht="20" x14ac:dyDescent="0.2">
      <c r="A11" s="48">
        <v>9</v>
      </c>
      <c r="B11" s="95" t="s">
        <v>41</v>
      </c>
      <c r="C11" s="96"/>
      <c r="D11" s="96"/>
      <c r="E11" s="97">
        <f t="shared" si="0"/>
        <v>0</v>
      </c>
    </row>
    <row r="12" spans="1:5" ht="20" x14ac:dyDescent="0.2">
      <c r="A12" s="48">
        <v>10</v>
      </c>
      <c r="B12" s="95" t="s">
        <v>42</v>
      </c>
      <c r="C12" s="96"/>
      <c r="D12" s="96"/>
      <c r="E12" s="97">
        <f t="shared" si="0"/>
        <v>0</v>
      </c>
    </row>
    <row r="13" spans="1:5" ht="20" x14ac:dyDescent="0.2">
      <c r="A13" s="48">
        <v>11</v>
      </c>
      <c r="B13" s="95" t="s">
        <v>43</v>
      </c>
      <c r="C13" s="96"/>
      <c r="D13" s="96"/>
      <c r="E13" s="97">
        <f t="shared" si="0"/>
        <v>0</v>
      </c>
    </row>
    <row r="14" spans="1:5" ht="20" x14ac:dyDescent="0.2">
      <c r="A14" s="48">
        <v>12</v>
      </c>
      <c r="B14" s="95" t="s">
        <v>44</v>
      </c>
      <c r="C14" s="96"/>
      <c r="D14" s="96"/>
      <c r="E14" s="97">
        <f t="shared" si="0"/>
        <v>0</v>
      </c>
    </row>
    <row r="15" spans="1:5" ht="21" thickBot="1" x14ac:dyDescent="0.25">
      <c r="A15" s="49">
        <v>13</v>
      </c>
      <c r="B15" s="98" t="s">
        <v>45</v>
      </c>
      <c r="C15" s="99"/>
      <c r="D15" s="99"/>
      <c r="E15" s="100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workbookViewId="0">
      <selection activeCell="H11" sqref="H11"/>
    </sheetView>
  </sheetViews>
  <sheetFormatPr baseColWidth="10" defaultColWidth="8.83203125" defaultRowHeight="16" x14ac:dyDescent="0.2"/>
  <cols>
    <col min="2" max="2" width="17" customWidth="1"/>
    <col min="3" max="3" width="11" customWidth="1"/>
    <col min="4" max="4" width="13.83203125" customWidth="1"/>
  </cols>
  <sheetData>
    <row r="1" spans="1:5" ht="51" x14ac:dyDescent="0.2">
      <c r="A1" s="46" t="s">
        <v>0</v>
      </c>
      <c r="B1" s="91" t="s">
        <v>0</v>
      </c>
      <c r="C1" s="101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71</v>
      </c>
      <c r="C2" s="97"/>
      <c r="D2" s="96"/>
      <c r="E2" s="97">
        <f>SUM(C2:D2)</f>
        <v>0</v>
      </c>
    </row>
    <row r="3" spans="1:5" ht="20" x14ac:dyDescent="0.2">
      <c r="A3" s="48">
        <v>1</v>
      </c>
      <c r="B3" s="95" t="s">
        <v>72</v>
      </c>
      <c r="C3" s="97"/>
      <c r="D3" s="96">
        <v>300</v>
      </c>
      <c r="E3" s="97">
        <f t="shared" ref="E3:E12" si="0">SUM(C3:D3)</f>
        <v>300</v>
      </c>
    </row>
    <row r="4" spans="1:5" ht="40" x14ac:dyDescent="0.2">
      <c r="A4" s="48">
        <v>2</v>
      </c>
      <c r="B4" s="95" t="s">
        <v>73</v>
      </c>
      <c r="C4" s="97"/>
      <c r="D4" s="96"/>
      <c r="E4" s="97">
        <f t="shared" si="0"/>
        <v>0</v>
      </c>
    </row>
    <row r="5" spans="1:5" ht="20" x14ac:dyDescent="0.2">
      <c r="A5" s="48">
        <v>3</v>
      </c>
      <c r="B5" s="95" t="s">
        <v>74</v>
      </c>
      <c r="C5" s="97"/>
      <c r="D5" s="96"/>
      <c r="E5" s="97">
        <f t="shared" si="0"/>
        <v>0</v>
      </c>
    </row>
    <row r="6" spans="1:5" ht="20" x14ac:dyDescent="0.2">
      <c r="A6" s="48">
        <v>4</v>
      </c>
      <c r="B6" s="95" t="s">
        <v>75</v>
      </c>
      <c r="C6" s="97"/>
      <c r="D6" s="96"/>
      <c r="E6" s="97">
        <f t="shared" si="0"/>
        <v>0</v>
      </c>
    </row>
    <row r="7" spans="1:5" ht="20" x14ac:dyDescent="0.2">
      <c r="A7" s="48">
        <v>5</v>
      </c>
      <c r="B7" s="95" t="s">
        <v>76</v>
      </c>
      <c r="C7" s="97"/>
      <c r="D7" s="96">
        <v>300</v>
      </c>
      <c r="E7" s="97">
        <f t="shared" si="0"/>
        <v>300</v>
      </c>
    </row>
    <row r="8" spans="1:5" ht="20" x14ac:dyDescent="0.2">
      <c r="A8" s="48">
        <v>6</v>
      </c>
      <c r="B8" s="95" t="s">
        <v>77</v>
      </c>
      <c r="C8" s="97"/>
      <c r="D8" s="96"/>
      <c r="E8" s="97">
        <f t="shared" si="0"/>
        <v>0</v>
      </c>
    </row>
    <row r="9" spans="1:5" ht="20" x14ac:dyDescent="0.2">
      <c r="A9" s="48">
        <v>7</v>
      </c>
      <c r="B9" s="95" t="s">
        <v>78</v>
      </c>
      <c r="C9" s="97"/>
      <c r="D9" s="96"/>
      <c r="E9" s="97">
        <f t="shared" si="0"/>
        <v>0</v>
      </c>
    </row>
    <row r="10" spans="1:5" ht="20" x14ac:dyDescent="0.2">
      <c r="A10" s="48">
        <v>8</v>
      </c>
      <c r="B10" s="95" t="s">
        <v>79</v>
      </c>
      <c r="C10" s="97"/>
      <c r="D10" s="96"/>
      <c r="E10" s="97">
        <f t="shared" si="0"/>
        <v>0</v>
      </c>
    </row>
    <row r="11" spans="1:5" ht="20" x14ac:dyDescent="0.2">
      <c r="A11" s="48">
        <v>9</v>
      </c>
      <c r="B11" s="95" t="s">
        <v>80</v>
      </c>
      <c r="C11" s="97"/>
      <c r="D11" s="96"/>
      <c r="E11" s="97">
        <f t="shared" si="0"/>
        <v>0</v>
      </c>
    </row>
    <row r="12" spans="1:5" ht="21" thickBot="1" x14ac:dyDescent="0.25">
      <c r="A12" s="48">
        <v>10</v>
      </c>
      <c r="B12" s="95" t="s">
        <v>81</v>
      </c>
      <c r="C12" s="100"/>
      <c r="D12" s="99"/>
      <c r="E12" s="10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Кубок_Группа А</vt:lpstr>
      <vt:lpstr>Кубок_Группа Б</vt:lpstr>
      <vt:lpstr>п. 5</vt:lpstr>
      <vt:lpstr>п. 6</vt:lpstr>
      <vt:lpstr>п. 7</vt:lpstr>
      <vt:lpstr>п. 17</vt:lpstr>
      <vt:lpstr>п.21. Группа А</vt:lpstr>
      <vt:lpstr>п.21. Группа 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Air</dc:creator>
  <cp:keywords/>
  <dc:description/>
  <cp:lastModifiedBy>Иван Трифонов</cp:lastModifiedBy>
  <cp:revision/>
  <cp:lastPrinted>2023-07-31T11:02:57Z</cp:lastPrinted>
  <dcterms:created xsi:type="dcterms:W3CDTF">2012-10-10T16:15:27Z</dcterms:created>
  <dcterms:modified xsi:type="dcterms:W3CDTF">2023-11-01T07:17:11Z</dcterms:modified>
  <cp:category/>
  <cp:contentStatus/>
</cp:coreProperties>
</file>