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bookViews>
    <workbookView xWindow="0" yWindow="560" windowWidth="25600" windowHeight="14360" tabRatio="500"/>
  </bookViews>
  <sheets>
    <sheet name="Кубок" sheetId="1" r:id="rId1"/>
    <sheet name="Показатель 24" sheetId="3" r:id="rId2"/>
    <sheet name="Показатель 23" sheetId="4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" i="3"/>
  <c r="F7" i="4"/>
  <c r="F20" i="3"/>
  <c r="F12" i="3"/>
  <c r="F8" i="3"/>
  <c r="F7" i="3"/>
  <c r="F6" i="3"/>
  <c r="F21" i="3" l="1"/>
  <c r="F14" i="3"/>
  <c r="F10" i="3"/>
  <c r="F17" i="3"/>
  <c r="F11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3" i="1"/>
  <c r="E4" i="1"/>
  <c r="H4" i="1"/>
  <c r="K4" i="1"/>
  <c r="O4" i="1"/>
  <c r="R4" i="1"/>
  <c r="U4" i="1"/>
  <c r="Y4" i="1"/>
  <c r="AB4" i="1"/>
  <c r="AE4" i="1"/>
  <c r="AN4" i="1"/>
  <c r="AQ4" i="1"/>
  <c r="AT4" i="1"/>
  <c r="AW4" i="1"/>
  <c r="AZ4" i="1"/>
  <c r="BC4" i="1"/>
  <c r="BF4" i="1"/>
  <c r="BI4" i="1"/>
  <c r="BL4" i="1"/>
  <c r="BO4" i="1"/>
  <c r="BV4" i="1"/>
  <c r="E5" i="1"/>
  <c r="H5" i="1"/>
  <c r="K5" i="1"/>
  <c r="BS5" i="1"/>
  <c r="O5" i="1"/>
  <c r="R5" i="1"/>
  <c r="U5" i="1"/>
  <c r="Y5" i="1"/>
  <c r="AB5" i="1"/>
  <c r="AE5" i="1"/>
  <c r="AN5" i="1"/>
  <c r="AQ5" i="1"/>
  <c r="AT5" i="1"/>
  <c r="AW5" i="1"/>
  <c r="AZ5" i="1"/>
  <c r="BC5" i="1"/>
  <c r="BF5" i="1"/>
  <c r="BI5" i="1"/>
  <c r="BL5" i="1"/>
  <c r="BO5" i="1"/>
  <c r="BV5" i="1"/>
  <c r="E6" i="1"/>
  <c r="H6" i="1"/>
  <c r="K6" i="1"/>
  <c r="BS6" i="1"/>
  <c r="O6" i="1"/>
  <c r="R6" i="1"/>
  <c r="U6" i="1"/>
  <c r="Y6" i="1"/>
  <c r="AB6" i="1"/>
  <c r="AE6" i="1"/>
  <c r="AN6" i="1"/>
  <c r="AQ6" i="1"/>
  <c r="AT6" i="1"/>
  <c r="AW6" i="1"/>
  <c r="AZ6" i="1"/>
  <c r="BC6" i="1"/>
  <c r="BF6" i="1"/>
  <c r="BV6" i="1" s="1"/>
  <c r="BI6" i="1"/>
  <c r="BL6" i="1"/>
  <c r="BO6" i="1"/>
  <c r="E7" i="1"/>
  <c r="H7" i="1"/>
  <c r="K7" i="1"/>
  <c r="BS7" i="1"/>
  <c r="O7" i="1"/>
  <c r="R7" i="1"/>
  <c r="U7" i="1"/>
  <c r="Y7" i="1"/>
  <c r="AB7" i="1"/>
  <c r="AE7" i="1"/>
  <c r="AN7" i="1"/>
  <c r="AQ7" i="1"/>
  <c r="AT7" i="1"/>
  <c r="AW7" i="1"/>
  <c r="AZ7" i="1"/>
  <c r="BC7" i="1"/>
  <c r="BF7" i="1"/>
  <c r="BI7" i="1"/>
  <c r="BL7" i="1"/>
  <c r="BO7" i="1"/>
  <c r="E8" i="1"/>
  <c r="H8" i="1"/>
  <c r="K8" i="1"/>
  <c r="AW8" i="1"/>
  <c r="BS8" i="1"/>
  <c r="O8" i="1"/>
  <c r="R8" i="1"/>
  <c r="U8" i="1"/>
  <c r="Y8" i="1"/>
  <c r="AB8" i="1"/>
  <c r="AE8" i="1"/>
  <c r="AN8" i="1"/>
  <c r="AQ8" i="1"/>
  <c r="AT8" i="1"/>
  <c r="AZ8" i="1"/>
  <c r="BC8" i="1"/>
  <c r="BF8" i="1"/>
  <c r="BI8" i="1"/>
  <c r="BL8" i="1"/>
  <c r="BO8" i="1"/>
  <c r="E9" i="1"/>
  <c r="H9" i="1"/>
  <c r="K9" i="1"/>
  <c r="BS9" i="1"/>
  <c r="O9" i="1"/>
  <c r="R9" i="1"/>
  <c r="U9" i="1"/>
  <c r="Y9" i="1"/>
  <c r="AB9" i="1"/>
  <c r="AE9" i="1"/>
  <c r="AN9" i="1"/>
  <c r="AQ9" i="1"/>
  <c r="AT9" i="1"/>
  <c r="AW9" i="1"/>
  <c r="AZ9" i="1"/>
  <c r="BC9" i="1"/>
  <c r="BF9" i="1"/>
  <c r="BI9" i="1"/>
  <c r="BL9" i="1"/>
  <c r="BO9" i="1"/>
  <c r="E10" i="1"/>
  <c r="H10" i="1"/>
  <c r="K10" i="1"/>
  <c r="BS10" i="1"/>
  <c r="O10" i="1"/>
  <c r="R10" i="1"/>
  <c r="U10" i="1"/>
  <c r="Y10" i="1"/>
  <c r="AB10" i="1"/>
  <c r="AE10" i="1"/>
  <c r="AN10" i="1"/>
  <c r="AQ10" i="1"/>
  <c r="AT10" i="1"/>
  <c r="AW10" i="1"/>
  <c r="AZ10" i="1"/>
  <c r="BC10" i="1"/>
  <c r="BF10" i="1"/>
  <c r="BI10" i="1"/>
  <c r="BL10" i="1"/>
  <c r="BO10" i="1"/>
  <c r="E11" i="1"/>
  <c r="H11" i="1"/>
  <c r="K11" i="1"/>
  <c r="AW11" i="1"/>
  <c r="BS11" i="1"/>
  <c r="O11" i="1"/>
  <c r="R11" i="1"/>
  <c r="U11" i="1"/>
  <c r="Y11" i="1"/>
  <c r="AB11" i="1"/>
  <c r="AE11" i="1"/>
  <c r="AN11" i="1"/>
  <c r="AQ11" i="1"/>
  <c r="AT11" i="1"/>
  <c r="AZ11" i="1"/>
  <c r="BC11" i="1"/>
  <c r="BF11" i="1"/>
  <c r="BI11" i="1"/>
  <c r="BL11" i="1"/>
  <c r="BO11" i="1"/>
  <c r="E12" i="1"/>
  <c r="H12" i="1"/>
  <c r="K12" i="1"/>
  <c r="BS12" i="1"/>
  <c r="O12" i="1"/>
  <c r="R12" i="1"/>
  <c r="U12" i="1"/>
  <c r="Y12" i="1"/>
  <c r="AB12" i="1"/>
  <c r="AE12" i="1"/>
  <c r="AN12" i="1"/>
  <c r="AQ12" i="1"/>
  <c r="AT12" i="1"/>
  <c r="AW12" i="1"/>
  <c r="AZ12" i="1"/>
  <c r="BC12" i="1"/>
  <c r="BF12" i="1"/>
  <c r="BI12" i="1"/>
  <c r="BL12" i="1"/>
  <c r="BO12" i="1"/>
  <c r="E13" i="1"/>
  <c r="H13" i="1"/>
  <c r="K13" i="1"/>
  <c r="BS13" i="1"/>
  <c r="O13" i="1"/>
  <c r="R13" i="1"/>
  <c r="U13" i="1"/>
  <c r="Y13" i="1"/>
  <c r="AB13" i="1"/>
  <c r="AE13" i="1"/>
  <c r="AN13" i="1"/>
  <c r="AQ13" i="1"/>
  <c r="AT13" i="1"/>
  <c r="AW13" i="1"/>
  <c r="AZ13" i="1"/>
  <c r="BC13" i="1"/>
  <c r="BF13" i="1"/>
  <c r="BI13" i="1"/>
  <c r="BL13" i="1"/>
  <c r="BO13" i="1"/>
  <c r="E14" i="1"/>
  <c r="H14" i="1"/>
  <c r="K14" i="1"/>
  <c r="O14" i="1"/>
  <c r="BS14" i="1"/>
  <c r="R14" i="1"/>
  <c r="U14" i="1"/>
  <c r="Y14" i="1"/>
  <c r="AB14" i="1"/>
  <c r="AE14" i="1"/>
  <c r="AN14" i="1"/>
  <c r="AQ14" i="1"/>
  <c r="AT14" i="1"/>
  <c r="AW14" i="1"/>
  <c r="AZ14" i="1"/>
  <c r="BC14" i="1"/>
  <c r="BF14" i="1"/>
  <c r="BI14" i="1"/>
  <c r="BL14" i="1"/>
  <c r="BO14" i="1"/>
  <c r="BV14" i="1"/>
  <c r="E15" i="1"/>
  <c r="H15" i="1"/>
  <c r="K15" i="1"/>
  <c r="BS15" i="1"/>
  <c r="BV15" i="1" s="1"/>
  <c r="O15" i="1"/>
  <c r="R15" i="1"/>
  <c r="U15" i="1"/>
  <c r="Y15" i="1"/>
  <c r="AB15" i="1"/>
  <c r="AE15" i="1"/>
  <c r="AN15" i="1"/>
  <c r="AQ15" i="1"/>
  <c r="AT15" i="1"/>
  <c r="AW15" i="1"/>
  <c r="AZ15" i="1"/>
  <c r="BC15" i="1"/>
  <c r="BF15" i="1"/>
  <c r="BI15" i="1"/>
  <c r="BL15" i="1"/>
  <c r="BO15" i="1"/>
  <c r="E16" i="1"/>
  <c r="H16" i="1"/>
  <c r="K16" i="1"/>
  <c r="BS16" i="1"/>
  <c r="O16" i="1"/>
  <c r="R16" i="1"/>
  <c r="U16" i="1"/>
  <c r="Y16" i="1"/>
  <c r="AB16" i="1"/>
  <c r="AE16" i="1"/>
  <c r="AN16" i="1"/>
  <c r="AQ16" i="1"/>
  <c r="AT16" i="1"/>
  <c r="AW16" i="1"/>
  <c r="AZ16" i="1"/>
  <c r="BC16" i="1"/>
  <c r="BF16" i="1"/>
  <c r="BI16" i="1"/>
  <c r="BL16" i="1"/>
  <c r="BO16" i="1"/>
  <c r="BV16" i="1"/>
  <c r="E17" i="1"/>
  <c r="H17" i="1"/>
  <c r="K17" i="1"/>
  <c r="BS17" i="1"/>
  <c r="O17" i="1"/>
  <c r="R17" i="1"/>
  <c r="U17" i="1"/>
  <c r="Y17" i="1"/>
  <c r="AB17" i="1"/>
  <c r="AE17" i="1"/>
  <c r="AN17" i="1"/>
  <c r="AQ17" i="1"/>
  <c r="AT17" i="1"/>
  <c r="AW17" i="1"/>
  <c r="AZ17" i="1"/>
  <c r="BC17" i="1"/>
  <c r="BF17" i="1"/>
  <c r="BI17" i="1"/>
  <c r="BL17" i="1"/>
  <c r="BO17" i="1"/>
  <c r="BV17" i="1"/>
  <c r="E18" i="1"/>
  <c r="H18" i="1"/>
  <c r="K18" i="1"/>
  <c r="AW18" i="1"/>
  <c r="O18" i="1"/>
  <c r="BS18" i="1"/>
  <c r="R18" i="1"/>
  <c r="U18" i="1"/>
  <c r="Y18" i="1"/>
  <c r="AB18" i="1"/>
  <c r="AE18" i="1"/>
  <c r="AN18" i="1"/>
  <c r="AQ18" i="1"/>
  <c r="AT18" i="1"/>
  <c r="AZ18" i="1"/>
  <c r="BC18" i="1"/>
  <c r="BF18" i="1"/>
  <c r="BI18" i="1"/>
  <c r="BL18" i="1"/>
  <c r="BO18" i="1"/>
  <c r="E19" i="1"/>
  <c r="H19" i="1"/>
  <c r="K19" i="1"/>
  <c r="BS19" i="1"/>
  <c r="O19" i="1"/>
  <c r="R19" i="1"/>
  <c r="U19" i="1"/>
  <c r="Y19" i="1"/>
  <c r="AB19" i="1"/>
  <c r="AE19" i="1"/>
  <c r="AN19" i="1"/>
  <c r="AQ19" i="1"/>
  <c r="AT19" i="1"/>
  <c r="AW19" i="1"/>
  <c r="AZ19" i="1"/>
  <c r="BC19" i="1"/>
  <c r="BF19" i="1"/>
  <c r="BI19" i="1"/>
  <c r="BL19" i="1"/>
  <c r="BO19" i="1"/>
  <c r="E20" i="1"/>
  <c r="H20" i="1"/>
  <c r="K20" i="1"/>
  <c r="BS20" i="1"/>
  <c r="O20" i="1"/>
  <c r="R20" i="1"/>
  <c r="U20" i="1"/>
  <c r="Y20" i="1"/>
  <c r="AB20" i="1"/>
  <c r="AE20" i="1"/>
  <c r="AN20" i="1"/>
  <c r="AQ20" i="1"/>
  <c r="AT20" i="1"/>
  <c r="AW20" i="1"/>
  <c r="AZ20" i="1"/>
  <c r="BC20" i="1"/>
  <c r="BF20" i="1"/>
  <c r="BI20" i="1"/>
  <c r="BL20" i="1"/>
  <c r="BO20" i="1"/>
  <c r="BV20" i="1"/>
  <c r="E21" i="1"/>
  <c r="H21" i="1"/>
  <c r="K21" i="1"/>
  <c r="O21" i="1"/>
  <c r="BS21" i="1"/>
  <c r="R21" i="1"/>
  <c r="U21" i="1"/>
  <c r="Y21" i="1"/>
  <c r="AB21" i="1"/>
  <c r="AE21" i="1"/>
  <c r="AN21" i="1"/>
  <c r="AQ21" i="1"/>
  <c r="AT21" i="1"/>
  <c r="AW21" i="1"/>
  <c r="AZ21" i="1"/>
  <c r="BC21" i="1"/>
  <c r="BF21" i="1"/>
  <c r="BI21" i="1"/>
  <c r="BL21" i="1"/>
  <c r="BO21" i="1"/>
  <c r="BV21" i="1"/>
  <c r="E22" i="1"/>
  <c r="H22" i="1"/>
  <c r="K22" i="1"/>
  <c r="BS22" i="1"/>
  <c r="O22" i="1"/>
  <c r="R22" i="1"/>
  <c r="U22" i="1"/>
  <c r="Y22" i="1"/>
  <c r="AB22" i="1"/>
  <c r="AE22" i="1"/>
  <c r="AN22" i="1"/>
  <c r="AQ22" i="1"/>
  <c r="AT22" i="1"/>
  <c r="AW22" i="1"/>
  <c r="AZ22" i="1"/>
  <c r="BC22" i="1"/>
  <c r="BF22" i="1"/>
  <c r="BI22" i="1"/>
  <c r="BL22" i="1"/>
  <c r="BO22" i="1"/>
  <c r="BV22" i="1"/>
  <c r="E23" i="1"/>
  <c r="H23" i="1"/>
  <c r="K23" i="1"/>
  <c r="BS23" i="1"/>
  <c r="O23" i="1"/>
  <c r="R23" i="1"/>
  <c r="U23" i="1"/>
  <c r="Y23" i="1"/>
  <c r="AB23" i="1"/>
  <c r="AE23" i="1"/>
  <c r="AN23" i="1"/>
  <c r="AQ23" i="1"/>
  <c r="AT23" i="1"/>
  <c r="AW23" i="1"/>
  <c r="AZ23" i="1"/>
  <c r="BC23" i="1"/>
  <c r="BF23" i="1"/>
  <c r="BI23" i="1"/>
  <c r="BL23" i="1"/>
  <c r="BO23" i="1"/>
  <c r="BV23" i="1"/>
  <c r="E3" i="1"/>
  <c r="H3" i="1"/>
  <c r="K3" i="1"/>
  <c r="BS3" i="1"/>
  <c r="O3" i="1"/>
  <c r="R3" i="1"/>
  <c r="U3" i="1"/>
  <c r="Y3" i="1"/>
  <c r="AB3" i="1"/>
  <c r="AE3" i="1"/>
  <c r="AN3" i="1"/>
  <c r="AQ3" i="1"/>
  <c r="AT3" i="1"/>
  <c r="AW3" i="1"/>
  <c r="AZ3" i="1"/>
  <c r="BC3" i="1"/>
  <c r="BF3" i="1"/>
  <c r="BI3" i="1"/>
  <c r="BL3" i="1"/>
  <c r="BO3" i="1"/>
  <c r="BV3" i="1"/>
  <c r="BV19" i="1" l="1"/>
  <c r="BV18" i="1"/>
  <c r="BV12" i="1"/>
  <c r="BV11" i="1"/>
  <c r="BV10" i="1"/>
  <c r="BV9" i="1"/>
  <c r="BV8" i="1"/>
  <c r="BV13" i="1"/>
  <c r="BV7" i="1"/>
</calcChain>
</file>

<file path=xl/comments1.xml><?xml version="1.0" encoding="utf-8"?>
<comments xmlns="http://schemas.openxmlformats.org/spreadsheetml/2006/main">
  <authors>
    <author>Иван Трифонов</author>
  </authors>
  <commentList>
    <comment ref="F1" authorId="0" shapeId="0">
      <text>
        <r>
          <rPr>
            <b/>
            <sz val="10"/>
            <color rgb="FF000000"/>
            <rFont val="Tahoma"/>
            <family val="2"/>
            <charset val="204"/>
          </rPr>
          <t>Полуфиналист - 75; Финалист - 100; Победитель - 300</t>
        </r>
      </text>
    </comment>
  </commentList>
</comments>
</file>

<file path=xl/comments2.xml><?xml version="1.0" encoding="utf-8"?>
<comments xmlns="http://schemas.openxmlformats.org/spreadsheetml/2006/main">
  <authors>
    <author>пользователь Microsoft Office</author>
    <author>Иван Трифонов</author>
  </authors>
  <commentList>
    <comment ref="C7" authorId="0" shapeId="0">
      <text>
        <r>
          <rPr>
            <b/>
            <sz val="10"/>
            <color rgb="FF000000"/>
            <rFont val="Calibri"/>
            <family val="2"/>
          </rPr>
          <t>Курсы повышения квалификации: http://rosatomschool.ru/pedagogi-mbdou-№-37-teremok-g-zheleznogorska-provodjat-kursy-povyshenija-kvalifikacii/</t>
        </r>
      </text>
    </comment>
    <comment ref="D7" authorId="0" shapeId="0">
      <text>
        <r>
          <rPr>
            <b/>
            <sz val="10"/>
            <color rgb="FF000000"/>
            <rFont val="Calibri"/>
            <family val="2"/>
          </rPr>
          <t>Семинар: http://rosatomschool.ru/zheleznogorskie-pedagogi-aktivno-perenimajut-opyt-realizacii-setevyh-</t>
        </r>
        <r>
          <rPr>
            <sz val="10"/>
            <color rgb="FF000000"/>
            <rFont val="Calibri"/>
            <family val="2"/>
          </rPr>
          <t xml:space="preserve">standartov-shkoly-rosatoma/
</t>
        </r>
      </text>
    </comment>
    <comment ref="F7" authorId="1" shapeId="0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http://rosatomschool.ru/zheleznogorskie-uchitelja-uchat-i-uchatsja-v-shkole-rosatoma/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http://rosatomschool.ru/setevoj-detskij-sad-37-teremok-zato-zheleznogorsk-otkryvaet-kollegam-sekrety-pedagogicheskogo-uspeha/</t>
        </r>
      </text>
    </comment>
    <comment ref="C10" authorId="0" shapeId="0">
      <text>
        <r>
          <rPr>
            <b/>
            <sz val="10"/>
            <color indexed="81"/>
            <rFont val="Calibri"/>
            <family val="2"/>
          </rPr>
          <t xml:space="preserve">Семинар (50) + Событие (50): http://rosatomschool.ru/detskij-sad-№32-strana-chudes-delitsja-opitom/ http://rosatomschool.ru/uchastniki-konkursa-vospitatelej-proekta-shkola-rosatoma-g-zelenogorska-priobreli-opyt-prozhivanija-obrazovatelnogo-sobytija/
</t>
        </r>
      </text>
    </comment>
    <comment ref="B14" authorId="0" shapeId="0">
      <text>
        <r>
          <rPr>
            <b/>
            <sz val="10"/>
            <color rgb="FF000000"/>
            <rFont val="Calibri"/>
            <family val="2"/>
          </rPr>
          <t>Успех Новоуральской школы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D14" authorId="0" shapeId="0">
      <text>
        <r>
          <rPr>
            <b/>
            <sz val="10"/>
            <color rgb="FF000000"/>
            <rFont val="Calibri"/>
            <family val="2"/>
          </rPr>
          <t>3 семинара:  http://rosatomschool.ru/detskij-sad-№22-nadezhda-delitsja-opytom-vnedrenija-setevyh-standartov-proekta-shkola-rosatoma-s-pedagogami-detskih-sadov-novouralskogo-gorodskogo-okruga/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14" authorId="1" shapeId="0">
      <text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http://rosatomschool.ru/v-setevom-detskom-sadu-proekta-shkola-rosatoma-v-novouralske-proshla-obrazovatelnaja-stazhirovka/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B21" authorId="0" shapeId="0">
      <text>
        <r>
          <rPr>
            <b/>
            <sz val="10"/>
            <color indexed="81"/>
            <rFont val="Calibri"/>
            <family val="2"/>
          </rPr>
          <t>Энергия науки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22" authorId="1" shapeId="0">
      <text>
        <r>
          <rPr>
            <sz val="10"/>
            <color rgb="FF000000"/>
            <rFont val="Tahoma"/>
            <family val="2"/>
            <charset val="204"/>
          </rPr>
          <t xml:space="preserve">Региональная Метапредметная олимпиада 
</t>
        </r>
        <r>
          <rPr>
            <sz val="10"/>
            <color rgb="FF000000"/>
            <rFont val="Tahoma"/>
            <family val="2"/>
            <charset val="204"/>
          </rPr>
          <t>http://rosatomschool.ru/v-udomle-proshla-vtoraja-regionalnaja-metapredmetnaja-olimpiada-proekta-shkola-rosatoma/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<sst xmlns="http://schemas.openxmlformats.org/spreadsheetml/2006/main" count="237" uniqueCount="105">
  <si>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</si>
  <si>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</si>
  <si>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</si>
  <si>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</si>
  <si>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</si>
  <si>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</si>
  <si>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</si>
  <si>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</si>
  <si>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</si>
  <si>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</si>
  <si>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</si>
  <si>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</si>
  <si>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</si>
  <si>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</si>
  <si>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</si>
  <si>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</si>
  <si>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</si>
  <si>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</si>
  <si>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</si>
  <si>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</si>
  <si>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</si>
  <si>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</si>
  <si>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</si>
  <si>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</si>
  <si>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</si>
  <si>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</si>
  <si>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</si>
  <si>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</si>
  <si>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</si>
  <si>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</si>
  <si>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</si>
  <si>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</si>
  <si>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</si>
  <si>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</si>
  <si>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</si>
  <si>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</si>
  <si>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</si>
  <si>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</si>
  <si>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</si>
  <si>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</si>
  <si>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</si>
  <si>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</si>
  <si>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</si>
  <si>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</si>
  <si>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</si>
  <si>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</si>
  <si>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</si>
  <si>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</si>
  <si>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</si>
  <si>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</si>
  <si>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</si>
  <si>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</si>
  <si>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</si>
  <si>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</si>
  <si>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</si>
  <si>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</si>
  <si>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</si>
  <si>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</si>
  <si>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</si>
  <si>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</si>
  <si>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</si>
  <si>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</si>
  <si>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</si>
  <si>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</si>
  <si>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</si>
  <si>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</si>
  <si>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</si>
  <si>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</si>
  <si>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</si>
  <si>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</si>
  <si>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</si>
  <si>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</si>
  <si>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</si>
  <si>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</si>
  <si>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</si>
  <si>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</si>
  <si>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</si>
  <si>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</si>
  <si>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</si>
  <si>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</si>
  <si>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</si>
  <si>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</si>
  <si>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</si>
  <si>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</si>
  <si>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</si>
  <si>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</si>
  <si>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</si>
  <si>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</si>
  <si>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</si>
  <si>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</si>
  <si>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</si>
  <si>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</si>
  <si>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</si>
  <si>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</si>
  <si>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</si>
  <si>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</si>
  <si>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</si>
  <si>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</si>
  <si>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</si>
  <si>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</si>
  <si>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</si>
  <si>
    <t>Корректные заявки на все конкурсы</t>
  </si>
  <si>
    <t>Конкурс педагогов</t>
  </si>
  <si>
    <t>Столица Мета Олимпиады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</si>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</sst>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2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3" xfId="0" applyFont="1" applyBorder="1"/>
    <xf numFmtId="0" fontId="3" fillId="0" borderId="17" xfId="0" applyFont="1" applyBorder="1"/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1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7" width="6.1640625" style="1" customWidth="1"/>
    <col min="38" max="38" width="5.83203125" style="1" customWidth="1"/>
    <col min="39" max="39" width="6.83203125" style="1" customWidth="1"/>
    <col min="40" max="40" width="5.5" style="1" customWidth="1"/>
    <col min="41" max="41" width="5.1640625" style="1" customWidth="1"/>
    <col min="42" max="42" width="5.5" style="1" customWidth="1"/>
    <col min="43" max="46" width="5" style="1" customWidth="1"/>
    <col min="47" max="47" width="5.1640625" style="1" customWidth="1"/>
    <col min="48" max="48" width="5" style="1" customWidth="1"/>
    <col min="49" max="49" width="5.83203125" style="1" customWidth="1"/>
    <col min="50" max="50" width="5.5" style="1" customWidth="1"/>
    <col min="51" max="51" width="5" style="1" customWidth="1"/>
    <col min="52" max="52" width="5.1640625" style="1" customWidth="1"/>
    <col min="53" max="53" width="5.5" style="1" customWidth="1"/>
    <col min="54" max="54" width="5" style="1" customWidth="1"/>
    <col min="55" max="55" width="6.83203125" style="1" customWidth="1"/>
    <col min="56" max="57" width="6" style="1" customWidth="1"/>
    <col min="58" max="58" width="5.1640625" style="1" customWidth="1"/>
    <col min="59" max="59" width="5.5" style="1" customWidth="1"/>
    <col min="60" max="60" width="5" style="1" customWidth="1"/>
    <col min="61" max="61" width="5.1640625" style="1" customWidth="1"/>
    <col min="62" max="62" width="5.5" style="1" customWidth="1"/>
    <col min="63" max="66" width="5" style="1" customWidth="1"/>
    <col min="67" max="67" width="5.6640625" style="1" customWidth="1"/>
    <col min="68" max="68" width="6.83203125" style="1" customWidth="1"/>
    <col min="69" max="69" width="6.1640625" style="1" customWidth="1"/>
    <col min="70" max="70" width="6.33203125" style="1" customWidth="1"/>
    <col min="71" max="71" width="7.33203125" style="1" customWidth="1"/>
    <col min="72" max="73" width="15.83203125" style="1" customWidth="1"/>
    <col min="74" max="74" width="16.1640625" style="1" customWidth="1"/>
    <col min="75" max="16384" width="10.83203125" style="1"/>
  </cols>
  <sheetData>
    <row r="1" spans="1:75" s="5" customFormat="1" ht="18" customHeight="1" x14ac:dyDescent="0.2">
      <c r="A1" s="160" t="s">
        <v>104</v>
      </c>
      <c r="B1" s="164"/>
      <c r="C1" s="187" t="s">
        <v>18</v>
      </c>
      <c r="D1" s="188"/>
      <c r="E1" s="189"/>
      <c r="F1" s="187" t="s">
        <v>22</v>
      </c>
      <c r="G1" s="188"/>
      <c r="H1" s="189"/>
      <c r="I1" s="187" t="s">
        <v>23</v>
      </c>
      <c r="J1" s="188"/>
      <c r="K1" s="189"/>
      <c r="L1" s="187" t="s">
        <v>24</v>
      </c>
      <c r="M1" s="188"/>
      <c r="N1" s="188"/>
      <c r="O1" s="189"/>
      <c r="P1" s="187" t="s">
        <v>25</v>
      </c>
      <c r="Q1" s="188"/>
      <c r="R1" s="189"/>
      <c r="S1" s="190" t="s">
        <v>26</v>
      </c>
      <c r="T1" s="191"/>
      <c r="U1" s="192"/>
      <c r="V1" s="190" t="s">
        <v>27</v>
      </c>
      <c r="W1" s="191"/>
      <c r="X1" s="191"/>
      <c r="Y1" s="192"/>
      <c r="Z1" s="190" t="s">
        <v>28</v>
      </c>
      <c r="AA1" s="191"/>
      <c r="AB1" s="192"/>
      <c r="AC1" s="190" t="s">
        <v>29</v>
      </c>
      <c r="AD1" s="191"/>
      <c r="AE1" s="192"/>
      <c r="AF1" s="190" t="s">
        <v>30</v>
      </c>
      <c r="AG1" s="191"/>
      <c r="AH1" s="192"/>
      <c r="AI1" s="190" t="s">
        <v>31</v>
      </c>
      <c r="AJ1" s="191"/>
      <c r="AK1" s="192"/>
      <c r="AL1" s="190" t="s">
        <v>32</v>
      </c>
      <c r="AM1" s="191"/>
      <c r="AN1" s="192"/>
      <c r="AO1" s="190" t="s">
        <v>33</v>
      </c>
      <c r="AP1" s="191"/>
      <c r="AQ1" s="192"/>
      <c r="AR1" s="190" t="s">
        <v>34</v>
      </c>
      <c r="AS1" s="191"/>
      <c r="AT1" s="192"/>
      <c r="AU1" s="187" t="s">
        <v>35</v>
      </c>
      <c r="AV1" s="188"/>
      <c r="AW1" s="189"/>
      <c r="AX1" s="193" t="s">
        <v>36</v>
      </c>
      <c r="AY1" s="194"/>
      <c r="AZ1" s="195"/>
      <c r="BA1" s="193" t="s">
        <v>37</v>
      </c>
      <c r="BB1" s="194"/>
      <c r="BC1" s="195"/>
      <c r="BD1" s="198" t="s">
        <v>38</v>
      </c>
      <c r="BE1" s="199"/>
      <c r="BF1" s="200"/>
      <c r="BG1" s="187" t="s">
        <v>39</v>
      </c>
      <c r="BH1" s="188"/>
      <c r="BI1" s="189"/>
      <c r="BJ1" s="175" t="s">
        <v>40</v>
      </c>
      <c r="BK1" s="176"/>
      <c r="BL1" s="177"/>
      <c r="BM1" s="193" t="s">
        <v>81</v>
      </c>
      <c r="BN1" s="194"/>
      <c r="BO1" s="195"/>
      <c r="BP1" s="187" t="s">
        <v>83</v>
      </c>
      <c r="BQ1" s="188"/>
      <c r="BR1" s="188"/>
      <c r="BS1" s="189"/>
      <c r="BT1" s="71" t="s">
        <v>84</v>
      </c>
      <c r="BU1" s="72" t="s">
        <v>85</v>
      </c>
      <c r="BV1" s="196" t="s">
        <v>47</v>
      </c>
      <c r="BW1" s="36"/>
    </row>
    <row r="2" spans="1:75" s="5" customFormat="1" ht="20" thickBot="1" x14ac:dyDescent="0.25">
      <c r="A2" s="161" t="s">
        <v>42</v>
      </c>
      <c r="B2" s="140" t="s">
        <v>0</v>
      </c>
      <c r="C2" s="105" t="s">
        <v>44</v>
      </c>
      <c r="D2" s="106" t="s">
        <v>19</v>
      </c>
      <c r="E2" s="107" t="s">
        <v>21</v>
      </c>
      <c r="F2" s="105" t="s">
        <v>44</v>
      </c>
      <c r="G2" s="106" t="s">
        <v>19</v>
      </c>
      <c r="H2" s="107" t="s">
        <v>21</v>
      </c>
      <c r="I2" s="105" t="s">
        <v>44</v>
      </c>
      <c r="J2" s="106" t="s">
        <v>19</v>
      </c>
      <c r="K2" s="107" t="s">
        <v>21</v>
      </c>
      <c r="L2" s="108" t="s">
        <v>44</v>
      </c>
      <c r="M2" s="109" t="s">
        <v>19</v>
      </c>
      <c r="N2" s="110" t="s">
        <v>20</v>
      </c>
      <c r="O2" s="111" t="s">
        <v>21</v>
      </c>
      <c r="P2" s="112" t="s">
        <v>44</v>
      </c>
      <c r="Q2" s="113" t="s">
        <v>19</v>
      </c>
      <c r="R2" s="114" t="s">
        <v>21</v>
      </c>
      <c r="S2" s="115" t="s">
        <v>44</v>
      </c>
      <c r="T2" s="116" t="s">
        <v>19</v>
      </c>
      <c r="U2" s="117" t="s">
        <v>21</v>
      </c>
      <c r="V2" s="118" t="s">
        <v>44</v>
      </c>
      <c r="W2" s="118" t="s">
        <v>19</v>
      </c>
      <c r="X2" s="119" t="s">
        <v>20</v>
      </c>
      <c r="Y2" s="120" t="s">
        <v>21</v>
      </c>
      <c r="Z2" s="121" t="s">
        <v>44</v>
      </c>
      <c r="AA2" s="119" t="s">
        <v>19</v>
      </c>
      <c r="AB2" s="122" t="s">
        <v>21</v>
      </c>
      <c r="AC2" s="118" t="s">
        <v>44</v>
      </c>
      <c r="AD2" s="119" t="s">
        <v>19</v>
      </c>
      <c r="AE2" s="120" t="s">
        <v>21</v>
      </c>
      <c r="AF2" s="123" t="s">
        <v>44</v>
      </c>
      <c r="AG2" s="124" t="s">
        <v>19</v>
      </c>
      <c r="AH2" s="125" t="s">
        <v>21</v>
      </c>
      <c r="AI2" s="123" t="s">
        <v>44</v>
      </c>
      <c r="AJ2" s="124" t="s">
        <v>19</v>
      </c>
      <c r="AK2" s="125" t="s">
        <v>21</v>
      </c>
      <c r="AL2" s="118" t="s">
        <v>44</v>
      </c>
      <c r="AM2" s="119" t="s">
        <v>19</v>
      </c>
      <c r="AN2" s="120" t="s">
        <v>21</v>
      </c>
      <c r="AO2" s="121" t="s">
        <v>44</v>
      </c>
      <c r="AP2" s="119" t="s">
        <v>19</v>
      </c>
      <c r="AQ2" s="122" t="s">
        <v>21</v>
      </c>
      <c r="AR2" s="121" t="s">
        <v>44</v>
      </c>
      <c r="AS2" s="119" t="s">
        <v>19</v>
      </c>
      <c r="AT2" s="122" t="s">
        <v>21</v>
      </c>
      <c r="AU2" s="108" t="s">
        <v>44</v>
      </c>
      <c r="AV2" s="110" t="s">
        <v>19</v>
      </c>
      <c r="AW2" s="111" t="s">
        <v>21</v>
      </c>
      <c r="AX2" s="126" t="s">
        <v>44</v>
      </c>
      <c r="AY2" s="127" t="s">
        <v>19</v>
      </c>
      <c r="AZ2" s="128" t="s">
        <v>21</v>
      </c>
      <c r="BA2" s="129" t="s">
        <v>44</v>
      </c>
      <c r="BB2" s="126" t="s">
        <v>19</v>
      </c>
      <c r="BC2" s="130" t="s">
        <v>21</v>
      </c>
      <c r="BD2" s="109" t="s">
        <v>44</v>
      </c>
      <c r="BE2" s="110" t="s">
        <v>19</v>
      </c>
      <c r="BF2" s="131" t="s">
        <v>21</v>
      </c>
      <c r="BG2" s="129" t="s">
        <v>44</v>
      </c>
      <c r="BH2" s="127" t="s">
        <v>19</v>
      </c>
      <c r="BI2" s="130" t="s">
        <v>21</v>
      </c>
      <c r="BJ2" s="126" t="s">
        <v>44</v>
      </c>
      <c r="BK2" s="127" t="s">
        <v>19</v>
      </c>
      <c r="BL2" s="128" t="s">
        <v>21</v>
      </c>
      <c r="BM2" s="129" t="s">
        <v>44</v>
      </c>
      <c r="BN2" s="127" t="s">
        <v>19</v>
      </c>
      <c r="BO2" s="130" t="s">
        <v>21</v>
      </c>
      <c r="BP2" s="108" t="s">
        <v>44</v>
      </c>
      <c r="BQ2" s="109" t="s">
        <v>87</v>
      </c>
      <c r="BR2" s="110" t="s">
        <v>88</v>
      </c>
      <c r="BS2" s="111" t="s">
        <v>21</v>
      </c>
      <c r="BT2" s="132" t="s">
        <v>19</v>
      </c>
      <c r="BU2" s="132" t="s">
        <v>19</v>
      </c>
      <c r="BV2" s="197"/>
      <c r="BW2" s="34"/>
    </row>
    <row r="3" spans="1:75" ht="18" customHeight="1" x14ac:dyDescent="0.2">
      <c r="A3" s="162">
        <v>1</v>
      </c>
      <c r="B3" s="140" t="s">
        <v>1</v>
      </c>
      <c r="C3" s="75">
        <v>10</v>
      </c>
      <c r="D3" s="76">
        <v>0</v>
      </c>
      <c r="E3" s="77">
        <f>C3*D3</f>
        <v>0</v>
      </c>
      <c r="F3" s="75">
        <v>75</v>
      </c>
      <c r="G3" s="76">
        <v>0</v>
      </c>
      <c r="H3" s="77">
        <f>F3*G3</f>
        <v>0</v>
      </c>
      <c r="I3" s="75">
        <v>100</v>
      </c>
      <c r="J3" s="76">
        <v>0</v>
      </c>
      <c r="K3" s="77">
        <f t="shared" ref="K3:K23" si="0">I3*J3</f>
        <v>0</v>
      </c>
      <c r="L3" s="78">
        <v>10</v>
      </c>
      <c r="M3" s="79">
        <v>0</v>
      </c>
      <c r="N3" s="80">
        <v>1</v>
      </c>
      <c r="O3" s="81">
        <f t="shared" ref="O3:O23" si="1">L3*N3*M3</f>
        <v>0</v>
      </c>
      <c r="P3" s="82">
        <v>75</v>
      </c>
      <c r="Q3" s="83">
        <v>0</v>
      </c>
      <c r="R3" s="84">
        <f t="shared" ref="R3:R23" si="2">P3*Q3</f>
        <v>0</v>
      </c>
      <c r="S3" s="85">
        <v>100</v>
      </c>
      <c r="T3" s="86">
        <v>0</v>
      </c>
      <c r="U3" s="87">
        <f t="shared" ref="U3:U23" si="3">S3*T3</f>
        <v>0</v>
      </c>
      <c r="V3" s="88">
        <v>10</v>
      </c>
      <c r="W3" s="88">
        <v>0</v>
      </c>
      <c r="X3" s="89">
        <v>1.3</v>
      </c>
      <c r="Y3" s="90">
        <f t="shared" ref="Y3:Y23" si="4">V3*X3*W3</f>
        <v>0</v>
      </c>
      <c r="Z3" s="91">
        <v>75</v>
      </c>
      <c r="AA3" s="92">
        <v>0</v>
      </c>
      <c r="AB3" s="93">
        <f t="shared" ref="AB3:AB23" si="5">AA3*Z3</f>
        <v>0</v>
      </c>
      <c r="AC3" s="88">
        <v>100</v>
      </c>
      <c r="AD3" s="92">
        <v>0</v>
      </c>
      <c r="AE3" s="90">
        <f t="shared" ref="AE3:AE23" si="6">AD3*AC3</f>
        <v>0</v>
      </c>
      <c r="AF3" s="85">
        <v>150</v>
      </c>
      <c r="AG3" s="94">
        <v>0</v>
      </c>
      <c r="AH3" s="87">
        <f>AF3*AG3</f>
        <v>0</v>
      </c>
      <c r="AI3" s="85">
        <v>150</v>
      </c>
      <c r="AJ3" s="94">
        <v>0</v>
      </c>
      <c r="AK3" s="87">
        <f>AI3*AJ3</f>
        <v>0</v>
      </c>
      <c r="AL3" s="88">
        <v>100</v>
      </c>
      <c r="AM3" s="92">
        <v>0</v>
      </c>
      <c r="AN3" s="90">
        <f t="shared" ref="AN3:AN23" si="7">AM3*AL3</f>
        <v>0</v>
      </c>
      <c r="AO3" s="91">
        <v>150</v>
      </c>
      <c r="AP3" s="92">
        <v>0</v>
      </c>
      <c r="AQ3" s="93">
        <f t="shared" ref="AQ3:AQ23" si="8">AP3*AO3</f>
        <v>0</v>
      </c>
      <c r="AR3" s="91">
        <v>450</v>
      </c>
      <c r="AS3" s="92">
        <v>0</v>
      </c>
      <c r="AT3" s="93">
        <f t="shared" ref="AT3:AT23" si="9">AS3*AR3</f>
        <v>0</v>
      </c>
      <c r="AU3" s="78">
        <v>300</v>
      </c>
      <c r="AV3" s="95">
        <v>0</v>
      </c>
      <c r="AW3" s="81">
        <f t="shared" ref="AW3:AW23" si="10">AV3*AU3</f>
        <v>0</v>
      </c>
      <c r="AX3" s="96">
        <v>10</v>
      </c>
      <c r="AY3" s="97"/>
      <c r="AZ3" s="98">
        <f t="shared" ref="AZ3:AZ23" si="11">AY3*AX3</f>
        <v>0</v>
      </c>
      <c r="BA3" s="99">
        <v>15</v>
      </c>
      <c r="BB3" s="96"/>
      <c r="BC3" s="100">
        <f t="shared" ref="BC3:BC23" si="12">BA3*BB3</f>
        <v>0</v>
      </c>
      <c r="BD3" s="79">
        <v>200</v>
      </c>
      <c r="BE3" s="95"/>
      <c r="BF3" s="101">
        <f t="shared" ref="BF3:BF23" si="13">BE3*BD3</f>
        <v>0</v>
      </c>
      <c r="BG3" s="99">
        <v>10</v>
      </c>
      <c r="BH3" s="97">
        <v>5</v>
      </c>
      <c r="BI3" s="100">
        <f t="shared" ref="BI3:BI23" si="14">BH3*BG3</f>
        <v>50</v>
      </c>
      <c r="BJ3" s="96">
        <v>10</v>
      </c>
      <c r="BK3" s="97">
        <v>2</v>
      </c>
      <c r="BL3" s="98">
        <f t="shared" ref="BL3:BL23" si="15">BK3*BJ3</f>
        <v>20</v>
      </c>
      <c r="BM3" s="99">
        <v>10</v>
      </c>
      <c r="BN3" s="97"/>
      <c r="BO3" s="100">
        <f t="shared" ref="BO3:BO23" si="16">BN3*BM3</f>
        <v>0</v>
      </c>
      <c r="BP3" s="78">
        <v>100</v>
      </c>
      <c r="BQ3" s="147">
        <v>47</v>
      </c>
      <c r="BR3" s="95">
        <v>25</v>
      </c>
      <c r="BS3" s="102">
        <f>BR3/BQ3*BP3</f>
        <v>53.191489361702125</v>
      </c>
      <c r="BT3" s="103">
        <v>0</v>
      </c>
      <c r="BU3" s="103">
        <v>0</v>
      </c>
      <c r="BV3" s="104">
        <f t="shared" ref="BV3:BV23" si="17">E3+H3+K3+O3+R3+U3+Y3+AB3+AE3+AH3+AK3+AN3+AQ3+AT3+AW3+AZ3+BC3+BF3+BI3+BL3+BO3+BS3+BT3+BU3</f>
        <v>123.19148936170212</v>
      </c>
      <c r="BW3" s="35"/>
    </row>
    <row r="4" spans="1:75" x14ac:dyDescent="0.2">
      <c r="A4" s="162">
        <v>2</v>
      </c>
      <c r="B4" s="140" t="s">
        <v>41</v>
      </c>
      <c r="C4" s="40">
        <v>10</v>
      </c>
      <c r="D4" s="41">
        <v>0</v>
      </c>
      <c r="E4" s="42">
        <f t="shared" ref="E4:E23" si="18">C4*D4</f>
        <v>0</v>
      </c>
      <c r="F4" s="40">
        <v>75</v>
      </c>
      <c r="G4" s="41">
        <v>0</v>
      </c>
      <c r="H4" s="42">
        <f t="shared" ref="H4:H23" si="19">F4*G4</f>
        <v>0</v>
      </c>
      <c r="I4" s="40">
        <v>100</v>
      </c>
      <c r="J4" s="41">
        <v>0</v>
      </c>
      <c r="K4" s="42">
        <f t="shared" si="0"/>
        <v>0</v>
      </c>
      <c r="L4" s="9">
        <v>10</v>
      </c>
      <c r="M4" s="23">
        <v>0</v>
      </c>
      <c r="N4" s="38"/>
      <c r="O4" s="15">
        <f t="shared" si="1"/>
        <v>0</v>
      </c>
      <c r="P4" s="14">
        <v>75</v>
      </c>
      <c r="Q4" s="7">
        <v>0</v>
      </c>
      <c r="R4" s="17">
        <f t="shared" si="2"/>
        <v>0</v>
      </c>
      <c r="S4" s="19">
        <v>100</v>
      </c>
      <c r="T4" s="8">
        <v>0</v>
      </c>
      <c r="U4" s="20">
        <f t="shared" si="3"/>
        <v>0</v>
      </c>
      <c r="V4" s="47">
        <v>10</v>
      </c>
      <c r="W4" s="47">
        <v>0</v>
      </c>
      <c r="X4" s="48"/>
      <c r="Y4" s="49">
        <f t="shared" si="4"/>
        <v>0</v>
      </c>
      <c r="Z4" s="50">
        <v>75</v>
      </c>
      <c r="AA4" s="51">
        <v>0</v>
      </c>
      <c r="AB4" s="52">
        <f t="shared" si="5"/>
        <v>0</v>
      </c>
      <c r="AC4" s="47">
        <v>100</v>
      </c>
      <c r="AD4" s="51">
        <v>0</v>
      </c>
      <c r="AE4" s="49">
        <f t="shared" si="6"/>
        <v>0</v>
      </c>
      <c r="AF4" s="19">
        <v>150</v>
      </c>
      <c r="AG4" s="18">
        <v>0</v>
      </c>
      <c r="AH4" s="87">
        <f t="shared" ref="AH4:AH23" si="20">AF4*AG4</f>
        <v>0</v>
      </c>
      <c r="AI4" s="19">
        <v>150</v>
      </c>
      <c r="AJ4" s="18">
        <v>0</v>
      </c>
      <c r="AK4" s="87">
        <f t="shared" ref="AK4:AK23" si="21">AI4*AJ4</f>
        <v>0</v>
      </c>
      <c r="AL4" s="47">
        <v>100</v>
      </c>
      <c r="AM4" s="51">
        <v>0</v>
      </c>
      <c r="AN4" s="49">
        <f t="shared" si="7"/>
        <v>0</v>
      </c>
      <c r="AO4" s="50">
        <v>150</v>
      </c>
      <c r="AP4" s="51">
        <v>0</v>
      </c>
      <c r="AQ4" s="52">
        <f t="shared" si="8"/>
        <v>0</v>
      </c>
      <c r="AR4" s="50">
        <v>450</v>
      </c>
      <c r="AS4" s="51">
        <v>0</v>
      </c>
      <c r="AT4" s="52">
        <f t="shared" si="9"/>
        <v>0</v>
      </c>
      <c r="AU4" s="9">
        <v>300</v>
      </c>
      <c r="AV4" s="6">
        <v>0</v>
      </c>
      <c r="AW4" s="15">
        <f t="shared" si="10"/>
        <v>0</v>
      </c>
      <c r="AX4" s="59">
        <v>10</v>
      </c>
      <c r="AY4" s="60"/>
      <c r="AZ4" s="61">
        <f t="shared" si="11"/>
        <v>0</v>
      </c>
      <c r="BA4" s="62">
        <v>15</v>
      </c>
      <c r="BB4" s="59"/>
      <c r="BC4" s="63">
        <f t="shared" si="12"/>
        <v>0</v>
      </c>
      <c r="BD4" s="23">
        <v>200</v>
      </c>
      <c r="BE4" s="6"/>
      <c r="BF4" s="25">
        <f t="shared" si="13"/>
        <v>0</v>
      </c>
      <c r="BG4" s="99">
        <v>10</v>
      </c>
      <c r="BH4" s="60">
        <v>0</v>
      </c>
      <c r="BI4" s="63">
        <f t="shared" si="14"/>
        <v>0</v>
      </c>
      <c r="BJ4" s="96">
        <v>10</v>
      </c>
      <c r="BK4" s="60">
        <v>0</v>
      </c>
      <c r="BL4" s="61">
        <f t="shared" si="15"/>
        <v>0</v>
      </c>
      <c r="BM4" s="62">
        <v>10</v>
      </c>
      <c r="BN4" s="60"/>
      <c r="BO4" s="63">
        <f t="shared" si="16"/>
        <v>0</v>
      </c>
      <c r="BP4" s="9">
        <v>100</v>
      </c>
      <c r="BQ4" s="148">
        <v>0</v>
      </c>
      <c r="BR4" s="6">
        <v>0</v>
      </c>
      <c r="BS4" s="69">
        <v>0</v>
      </c>
      <c r="BT4" s="73">
        <v>0</v>
      </c>
      <c r="BU4" s="73">
        <v>0</v>
      </c>
      <c r="BV4" s="31">
        <f t="shared" si="17"/>
        <v>0</v>
      </c>
      <c r="BW4" s="35"/>
    </row>
    <row r="5" spans="1:75" x14ac:dyDescent="0.2">
      <c r="A5" s="162">
        <v>3</v>
      </c>
      <c r="B5" s="140" t="s">
        <v>2</v>
      </c>
      <c r="C5" s="40">
        <v>10</v>
      </c>
      <c r="D5" s="41">
        <v>0</v>
      </c>
      <c r="E5" s="42">
        <f t="shared" si="18"/>
        <v>0</v>
      </c>
      <c r="F5" s="40">
        <v>75</v>
      </c>
      <c r="G5" s="41">
        <v>0</v>
      </c>
      <c r="H5" s="42">
        <f t="shared" si="19"/>
        <v>0</v>
      </c>
      <c r="I5" s="40">
        <v>100</v>
      </c>
      <c r="J5" s="41">
        <v>0</v>
      </c>
      <c r="K5" s="42">
        <f t="shared" si="0"/>
        <v>0</v>
      </c>
      <c r="L5" s="9">
        <v>10</v>
      </c>
      <c r="M5" s="23">
        <v>0</v>
      </c>
      <c r="N5" s="38">
        <v>1.6</v>
      </c>
      <c r="O5" s="15">
        <f t="shared" si="1"/>
        <v>0</v>
      </c>
      <c r="P5" s="14">
        <v>75</v>
      </c>
      <c r="Q5" s="7">
        <v>0</v>
      </c>
      <c r="R5" s="17">
        <f t="shared" si="2"/>
        <v>0</v>
      </c>
      <c r="S5" s="19">
        <v>100</v>
      </c>
      <c r="T5" s="8">
        <v>0</v>
      </c>
      <c r="U5" s="20">
        <f t="shared" si="3"/>
        <v>0</v>
      </c>
      <c r="V5" s="47">
        <v>10</v>
      </c>
      <c r="W5" s="47">
        <v>0</v>
      </c>
      <c r="X5" s="48">
        <v>1</v>
      </c>
      <c r="Y5" s="49">
        <f t="shared" si="4"/>
        <v>0</v>
      </c>
      <c r="Z5" s="50">
        <v>75</v>
      </c>
      <c r="AA5" s="51">
        <v>0</v>
      </c>
      <c r="AB5" s="52">
        <f t="shared" si="5"/>
        <v>0</v>
      </c>
      <c r="AC5" s="47">
        <v>100</v>
      </c>
      <c r="AD5" s="51">
        <v>0</v>
      </c>
      <c r="AE5" s="49">
        <f t="shared" si="6"/>
        <v>0</v>
      </c>
      <c r="AF5" s="19">
        <v>150</v>
      </c>
      <c r="AG5" s="18">
        <v>0</v>
      </c>
      <c r="AH5" s="87">
        <f t="shared" si="20"/>
        <v>0</v>
      </c>
      <c r="AI5" s="19">
        <v>150</v>
      </c>
      <c r="AJ5" s="18">
        <v>0</v>
      </c>
      <c r="AK5" s="87">
        <f t="shared" si="21"/>
        <v>0</v>
      </c>
      <c r="AL5" s="47">
        <v>100</v>
      </c>
      <c r="AM5" s="51">
        <v>0</v>
      </c>
      <c r="AN5" s="49">
        <f t="shared" si="7"/>
        <v>0</v>
      </c>
      <c r="AO5" s="50">
        <v>150</v>
      </c>
      <c r="AP5" s="51">
        <v>0</v>
      </c>
      <c r="AQ5" s="52">
        <f t="shared" si="8"/>
        <v>0</v>
      </c>
      <c r="AR5" s="50">
        <v>450</v>
      </c>
      <c r="AS5" s="51">
        <v>0</v>
      </c>
      <c r="AT5" s="52">
        <f t="shared" si="9"/>
        <v>0</v>
      </c>
      <c r="AU5" s="9">
        <v>300</v>
      </c>
      <c r="AV5" s="6">
        <v>0</v>
      </c>
      <c r="AW5" s="15">
        <f t="shared" si="10"/>
        <v>0</v>
      </c>
      <c r="AX5" s="59">
        <v>10</v>
      </c>
      <c r="AY5" s="60"/>
      <c r="AZ5" s="61">
        <f t="shared" si="11"/>
        <v>0</v>
      </c>
      <c r="BA5" s="62">
        <v>15</v>
      </c>
      <c r="BB5" s="59"/>
      <c r="BC5" s="63">
        <f t="shared" si="12"/>
        <v>0</v>
      </c>
      <c r="BD5" s="23">
        <v>200</v>
      </c>
      <c r="BE5" s="6">
        <v>2</v>
      </c>
      <c r="BF5" s="25">
        <f t="shared" si="13"/>
        <v>400</v>
      </c>
      <c r="BG5" s="99">
        <v>10</v>
      </c>
      <c r="BH5" s="60">
        <v>8</v>
      </c>
      <c r="BI5" s="63">
        <f t="shared" si="14"/>
        <v>80</v>
      </c>
      <c r="BJ5" s="96">
        <v>10</v>
      </c>
      <c r="BK5" s="60">
        <v>5</v>
      </c>
      <c r="BL5" s="61">
        <f t="shared" si="15"/>
        <v>50</v>
      </c>
      <c r="BM5" s="62">
        <v>10</v>
      </c>
      <c r="BN5" s="60"/>
      <c r="BO5" s="63">
        <f t="shared" si="16"/>
        <v>0</v>
      </c>
      <c r="BP5" s="9">
        <v>100</v>
      </c>
      <c r="BQ5" s="148">
        <v>20</v>
      </c>
      <c r="BR5" s="6">
        <v>20</v>
      </c>
      <c r="BS5" s="69">
        <f t="shared" ref="BS5:BS23" si="22">BR5/BQ5*BP5</f>
        <v>100</v>
      </c>
      <c r="BT5" s="73">
        <v>0</v>
      </c>
      <c r="BU5" s="73">
        <v>0</v>
      </c>
      <c r="BV5" s="31">
        <f t="shared" si="17"/>
        <v>630</v>
      </c>
      <c r="BW5" s="35"/>
    </row>
    <row r="6" spans="1:75" x14ac:dyDescent="0.2">
      <c r="A6" s="162">
        <v>4</v>
      </c>
      <c r="B6" s="140" t="s">
        <v>3</v>
      </c>
      <c r="C6" s="40">
        <v>10</v>
      </c>
      <c r="D6" s="41">
        <v>0</v>
      </c>
      <c r="E6" s="42">
        <f t="shared" si="18"/>
        <v>0</v>
      </c>
      <c r="F6" s="40">
        <v>75</v>
      </c>
      <c r="G6" s="41">
        <v>0</v>
      </c>
      <c r="H6" s="42">
        <f t="shared" si="19"/>
        <v>0</v>
      </c>
      <c r="I6" s="40">
        <v>100</v>
      </c>
      <c r="J6" s="41">
        <v>0</v>
      </c>
      <c r="K6" s="42">
        <f t="shared" si="0"/>
        <v>0</v>
      </c>
      <c r="L6" s="9">
        <v>10</v>
      </c>
      <c r="M6" s="23">
        <v>0</v>
      </c>
      <c r="N6" s="38">
        <v>6.5</v>
      </c>
      <c r="O6" s="15">
        <f t="shared" si="1"/>
        <v>0</v>
      </c>
      <c r="P6" s="14">
        <v>75</v>
      </c>
      <c r="Q6" s="7">
        <v>0</v>
      </c>
      <c r="R6" s="17">
        <f t="shared" si="2"/>
        <v>0</v>
      </c>
      <c r="S6" s="19">
        <v>100</v>
      </c>
      <c r="T6" s="8">
        <v>0</v>
      </c>
      <c r="U6" s="20">
        <f t="shared" si="3"/>
        <v>0</v>
      </c>
      <c r="V6" s="47">
        <v>10</v>
      </c>
      <c r="W6" s="47">
        <v>2</v>
      </c>
      <c r="X6" s="48">
        <v>6.2</v>
      </c>
      <c r="Y6" s="49">
        <f t="shared" si="4"/>
        <v>124</v>
      </c>
      <c r="Z6" s="50">
        <v>75</v>
      </c>
      <c r="AA6" s="51">
        <v>0</v>
      </c>
      <c r="AB6" s="52">
        <f t="shared" si="5"/>
        <v>0</v>
      </c>
      <c r="AC6" s="47">
        <v>100</v>
      </c>
      <c r="AD6" s="51">
        <v>0</v>
      </c>
      <c r="AE6" s="49">
        <f t="shared" si="6"/>
        <v>0</v>
      </c>
      <c r="AF6" s="19">
        <v>150</v>
      </c>
      <c r="AG6" s="18">
        <v>0</v>
      </c>
      <c r="AH6" s="87">
        <f t="shared" si="20"/>
        <v>0</v>
      </c>
      <c r="AI6" s="19">
        <v>150</v>
      </c>
      <c r="AJ6" s="18">
        <v>0</v>
      </c>
      <c r="AK6" s="87">
        <f t="shared" si="21"/>
        <v>0</v>
      </c>
      <c r="AL6" s="47">
        <v>100</v>
      </c>
      <c r="AM6" s="51">
        <v>2</v>
      </c>
      <c r="AN6" s="49">
        <f t="shared" si="7"/>
        <v>200</v>
      </c>
      <c r="AO6" s="50">
        <v>150</v>
      </c>
      <c r="AP6" s="51">
        <v>0</v>
      </c>
      <c r="AQ6" s="52">
        <f t="shared" si="8"/>
        <v>0</v>
      </c>
      <c r="AR6" s="50">
        <v>450</v>
      </c>
      <c r="AS6" s="51">
        <v>0</v>
      </c>
      <c r="AT6" s="52">
        <f t="shared" si="9"/>
        <v>0</v>
      </c>
      <c r="AU6" s="9">
        <v>300</v>
      </c>
      <c r="AV6" s="6">
        <v>0</v>
      </c>
      <c r="AW6" s="15">
        <f t="shared" si="10"/>
        <v>0</v>
      </c>
      <c r="AX6" s="59">
        <v>10</v>
      </c>
      <c r="AY6" s="60">
        <v>4</v>
      </c>
      <c r="AZ6" s="61">
        <f t="shared" si="11"/>
        <v>40</v>
      </c>
      <c r="BA6" s="62">
        <v>15</v>
      </c>
      <c r="BB6" s="59">
        <v>2</v>
      </c>
      <c r="BC6" s="63">
        <f t="shared" si="12"/>
        <v>30</v>
      </c>
      <c r="BD6" s="23">
        <v>200</v>
      </c>
      <c r="BE6" s="6">
        <v>2</v>
      </c>
      <c r="BF6" s="25">
        <f t="shared" si="13"/>
        <v>400</v>
      </c>
      <c r="BG6" s="99">
        <v>10</v>
      </c>
      <c r="BH6" s="60">
        <v>1</v>
      </c>
      <c r="BI6" s="63">
        <f t="shared" si="14"/>
        <v>10</v>
      </c>
      <c r="BJ6" s="96">
        <v>10</v>
      </c>
      <c r="BK6" s="60">
        <v>3</v>
      </c>
      <c r="BL6" s="61">
        <f t="shared" si="15"/>
        <v>30</v>
      </c>
      <c r="BM6" s="62">
        <v>10</v>
      </c>
      <c r="BN6" s="60"/>
      <c r="BO6" s="63">
        <f t="shared" si="16"/>
        <v>0</v>
      </c>
      <c r="BP6" s="9">
        <v>100</v>
      </c>
      <c r="BQ6" s="148">
        <v>4</v>
      </c>
      <c r="BR6" s="6">
        <v>8</v>
      </c>
      <c r="BS6" s="69">
        <f t="shared" si="22"/>
        <v>200</v>
      </c>
      <c r="BT6" s="73">
        <v>0</v>
      </c>
      <c r="BU6" s="73">
        <v>100</v>
      </c>
      <c r="BV6" s="31">
        <f t="shared" si="17"/>
        <v>1134</v>
      </c>
      <c r="BW6" s="35"/>
    </row>
    <row r="7" spans="1:75" x14ac:dyDescent="0.2">
      <c r="A7" s="162">
        <v>5</v>
      </c>
      <c r="B7" s="140" t="s">
        <v>4</v>
      </c>
      <c r="C7" s="40">
        <v>10</v>
      </c>
      <c r="D7" s="41">
        <v>0</v>
      </c>
      <c r="E7" s="43">
        <f t="shared" si="18"/>
        <v>0</v>
      </c>
      <c r="F7" s="40">
        <v>75</v>
      </c>
      <c r="G7" s="41">
        <v>0</v>
      </c>
      <c r="H7" s="43">
        <f t="shared" si="19"/>
        <v>0</v>
      </c>
      <c r="I7" s="40">
        <v>100</v>
      </c>
      <c r="J7" s="41">
        <v>0</v>
      </c>
      <c r="K7" s="43">
        <f t="shared" si="0"/>
        <v>0</v>
      </c>
      <c r="L7" s="9">
        <v>10</v>
      </c>
      <c r="M7" s="23">
        <v>4</v>
      </c>
      <c r="N7" s="38">
        <v>1.8</v>
      </c>
      <c r="O7" s="15">
        <f t="shared" si="1"/>
        <v>72</v>
      </c>
      <c r="P7" s="14">
        <v>75</v>
      </c>
      <c r="Q7" s="7">
        <v>2</v>
      </c>
      <c r="R7" s="32">
        <f t="shared" si="2"/>
        <v>150</v>
      </c>
      <c r="S7" s="19">
        <v>100</v>
      </c>
      <c r="T7" s="8">
        <v>0</v>
      </c>
      <c r="U7" s="20">
        <f t="shared" si="3"/>
        <v>0</v>
      </c>
      <c r="V7" s="47">
        <v>10</v>
      </c>
      <c r="W7" s="47">
        <v>0</v>
      </c>
      <c r="X7" s="48">
        <v>1.9</v>
      </c>
      <c r="Y7" s="49">
        <f t="shared" si="4"/>
        <v>0</v>
      </c>
      <c r="Z7" s="50">
        <v>75</v>
      </c>
      <c r="AA7" s="51">
        <v>0</v>
      </c>
      <c r="AB7" s="52">
        <f t="shared" si="5"/>
        <v>0</v>
      </c>
      <c r="AC7" s="47">
        <v>100</v>
      </c>
      <c r="AD7" s="51">
        <v>0</v>
      </c>
      <c r="AE7" s="49">
        <f t="shared" si="6"/>
        <v>0</v>
      </c>
      <c r="AF7" s="19">
        <v>150</v>
      </c>
      <c r="AG7" s="18">
        <v>0</v>
      </c>
      <c r="AH7" s="87">
        <f t="shared" si="20"/>
        <v>0</v>
      </c>
      <c r="AI7" s="19">
        <v>150</v>
      </c>
      <c r="AJ7" s="18">
        <v>2</v>
      </c>
      <c r="AK7" s="87">
        <f t="shared" si="21"/>
        <v>300</v>
      </c>
      <c r="AL7" s="47">
        <v>100</v>
      </c>
      <c r="AM7" s="51">
        <v>2</v>
      </c>
      <c r="AN7" s="49">
        <f t="shared" si="7"/>
        <v>200</v>
      </c>
      <c r="AO7" s="50">
        <v>150</v>
      </c>
      <c r="AP7" s="51">
        <v>0</v>
      </c>
      <c r="AQ7" s="52">
        <f t="shared" si="8"/>
        <v>0</v>
      </c>
      <c r="AR7" s="50">
        <v>450</v>
      </c>
      <c r="AS7" s="51">
        <v>0</v>
      </c>
      <c r="AT7" s="52">
        <f t="shared" si="9"/>
        <v>0</v>
      </c>
      <c r="AU7" s="9">
        <v>300</v>
      </c>
      <c r="AV7" s="6">
        <v>0</v>
      </c>
      <c r="AW7" s="15">
        <f t="shared" si="10"/>
        <v>0</v>
      </c>
      <c r="AX7" s="59">
        <v>10</v>
      </c>
      <c r="AY7" s="60">
        <v>4</v>
      </c>
      <c r="AZ7" s="61">
        <f t="shared" si="11"/>
        <v>40</v>
      </c>
      <c r="BA7" s="62">
        <v>15</v>
      </c>
      <c r="BB7" s="59"/>
      <c r="BC7" s="63">
        <f t="shared" si="12"/>
        <v>0</v>
      </c>
      <c r="BD7" s="23">
        <v>200</v>
      </c>
      <c r="BE7" s="6">
        <v>2</v>
      </c>
      <c r="BF7" s="25">
        <f t="shared" si="13"/>
        <v>400</v>
      </c>
      <c r="BG7" s="99">
        <v>10</v>
      </c>
      <c r="BH7" s="60">
        <v>12</v>
      </c>
      <c r="BI7" s="63">
        <f t="shared" si="14"/>
        <v>120</v>
      </c>
      <c r="BJ7" s="96">
        <v>10</v>
      </c>
      <c r="BK7" s="60">
        <v>4</v>
      </c>
      <c r="BL7" s="61">
        <f t="shared" si="15"/>
        <v>40</v>
      </c>
      <c r="BM7" s="62">
        <v>10</v>
      </c>
      <c r="BN7" s="60"/>
      <c r="BO7" s="63">
        <f t="shared" si="16"/>
        <v>0</v>
      </c>
      <c r="BP7" s="9">
        <v>100</v>
      </c>
      <c r="BQ7" s="148">
        <v>12</v>
      </c>
      <c r="BR7" s="6">
        <v>17</v>
      </c>
      <c r="BS7" s="69">
        <f t="shared" si="22"/>
        <v>141.66666666666669</v>
      </c>
      <c r="BT7" s="73">
        <v>0</v>
      </c>
      <c r="BU7" s="73">
        <v>875</v>
      </c>
      <c r="BV7" s="31">
        <f t="shared" si="17"/>
        <v>2338.666666666667</v>
      </c>
      <c r="BW7" s="35"/>
    </row>
    <row r="8" spans="1:75" x14ac:dyDescent="0.2">
      <c r="A8" s="162">
        <v>6</v>
      </c>
      <c r="B8" s="140" t="s">
        <v>5</v>
      </c>
      <c r="C8" s="40">
        <v>10</v>
      </c>
      <c r="D8" s="41">
        <v>1</v>
      </c>
      <c r="E8" s="43">
        <f t="shared" si="18"/>
        <v>10</v>
      </c>
      <c r="F8" s="40">
        <v>75</v>
      </c>
      <c r="G8" s="41">
        <v>1</v>
      </c>
      <c r="H8" s="43">
        <f t="shared" si="19"/>
        <v>75</v>
      </c>
      <c r="I8" s="40">
        <v>100</v>
      </c>
      <c r="J8" s="41">
        <v>1</v>
      </c>
      <c r="K8" s="43">
        <f t="shared" si="0"/>
        <v>100</v>
      </c>
      <c r="L8" s="9">
        <v>10</v>
      </c>
      <c r="M8" s="23">
        <v>7</v>
      </c>
      <c r="N8" s="38">
        <v>2.2999999999999998</v>
      </c>
      <c r="O8" s="15">
        <f t="shared" si="1"/>
        <v>161</v>
      </c>
      <c r="P8" s="14">
        <v>75</v>
      </c>
      <c r="Q8" s="7">
        <v>7</v>
      </c>
      <c r="R8" s="32">
        <f t="shared" si="2"/>
        <v>525</v>
      </c>
      <c r="S8" s="19">
        <v>100</v>
      </c>
      <c r="T8" s="8">
        <v>4</v>
      </c>
      <c r="U8" s="20">
        <f t="shared" si="3"/>
        <v>400</v>
      </c>
      <c r="V8" s="47">
        <v>10</v>
      </c>
      <c r="W8" s="47">
        <v>9</v>
      </c>
      <c r="X8" s="48">
        <v>1.5</v>
      </c>
      <c r="Y8" s="49">
        <f t="shared" si="4"/>
        <v>135</v>
      </c>
      <c r="Z8" s="50">
        <v>75</v>
      </c>
      <c r="AA8" s="51">
        <v>4</v>
      </c>
      <c r="AB8" s="52">
        <f t="shared" si="5"/>
        <v>300</v>
      </c>
      <c r="AC8" s="47">
        <v>100</v>
      </c>
      <c r="AD8" s="51">
        <v>2</v>
      </c>
      <c r="AE8" s="49">
        <f t="shared" si="6"/>
        <v>200</v>
      </c>
      <c r="AF8" s="19">
        <v>150</v>
      </c>
      <c r="AG8" s="18">
        <v>1</v>
      </c>
      <c r="AH8" s="87">
        <f t="shared" si="20"/>
        <v>150</v>
      </c>
      <c r="AI8" s="19">
        <v>150</v>
      </c>
      <c r="AJ8" s="18">
        <v>0</v>
      </c>
      <c r="AK8" s="87">
        <f t="shared" si="21"/>
        <v>0</v>
      </c>
      <c r="AL8" s="47">
        <v>100</v>
      </c>
      <c r="AM8" s="51">
        <v>3</v>
      </c>
      <c r="AN8" s="49">
        <f t="shared" si="7"/>
        <v>300</v>
      </c>
      <c r="AO8" s="50">
        <v>150</v>
      </c>
      <c r="AP8" s="51">
        <v>3</v>
      </c>
      <c r="AQ8" s="52">
        <f t="shared" si="8"/>
        <v>450</v>
      </c>
      <c r="AR8" s="50">
        <v>450</v>
      </c>
      <c r="AS8" s="51">
        <v>1</v>
      </c>
      <c r="AT8" s="52">
        <f t="shared" si="9"/>
        <v>450</v>
      </c>
      <c r="AU8" s="9">
        <v>300</v>
      </c>
      <c r="AV8" s="6">
        <v>3</v>
      </c>
      <c r="AW8" s="15">
        <f t="shared" si="10"/>
        <v>900</v>
      </c>
      <c r="AX8" s="59">
        <v>10</v>
      </c>
      <c r="AY8" s="60"/>
      <c r="AZ8" s="61">
        <f t="shared" si="11"/>
        <v>0</v>
      </c>
      <c r="BA8" s="62">
        <v>15</v>
      </c>
      <c r="BB8" s="59">
        <v>4</v>
      </c>
      <c r="BC8" s="63">
        <f t="shared" si="12"/>
        <v>60</v>
      </c>
      <c r="BD8" s="23">
        <v>200</v>
      </c>
      <c r="BE8" s="6">
        <v>2</v>
      </c>
      <c r="BF8" s="25">
        <f t="shared" si="13"/>
        <v>400</v>
      </c>
      <c r="BG8" s="99">
        <v>10</v>
      </c>
      <c r="BH8" s="60">
        <v>25</v>
      </c>
      <c r="BI8" s="63">
        <f t="shared" si="14"/>
        <v>250</v>
      </c>
      <c r="BJ8" s="96">
        <v>10</v>
      </c>
      <c r="BK8" s="60">
        <v>2</v>
      </c>
      <c r="BL8" s="61">
        <f t="shared" si="15"/>
        <v>20</v>
      </c>
      <c r="BM8" s="62">
        <v>10</v>
      </c>
      <c r="BN8" s="60"/>
      <c r="BO8" s="63">
        <f t="shared" si="16"/>
        <v>0</v>
      </c>
      <c r="BP8" s="9">
        <v>100</v>
      </c>
      <c r="BQ8" s="148">
        <v>14</v>
      </c>
      <c r="BR8" s="6">
        <v>21</v>
      </c>
      <c r="BS8" s="69">
        <f t="shared" si="22"/>
        <v>150</v>
      </c>
      <c r="BT8" s="73">
        <v>250</v>
      </c>
      <c r="BU8" s="73">
        <v>1325</v>
      </c>
      <c r="BV8" s="31">
        <f t="shared" si="17"/>
        <v>6611</v>
      </c>
      <c r="BW8" s="35"/>
    </row>
    <row r="9" spans="1:75" ht="21" customHeight="1" x14ac:dyDescent="0.2">
      <c r="A9" s="162">
        <v>7</v>
      </c>
      <c r="B9" s="140" t="s">
        <v>45</v>
      </c>
      <c r="C9" s="40">
        <v>10</v>
      </c>
      <c r="D9" s="41">
        <v>0</v>
      </c>
      <c r="E9" s="43">
        <f t="shared" si="18"/>
        <v>0</v>
      </c>
      <c r="F9" s="40">
        <v>75</v>
      </c>
      <c r="G9" s="41">
        <v>0</v>
      </c>
      <c r="H9" s="43">
        <f t="shared" si="19"/>
        <v>0</v>
      </c>
      <c r="I9" s="40">
        <v>100</v>
      </c>
      <c r="J9" s="41">
        <v>0</v>
      </c>
      <c r="K9" s="43">
        <f t="shared" si="0"/>
        <v>0</v>
      </c>
      <c r="L9" s="9">
        <v>10</v>
      </c>
      <c r="M9" s="23">
        <v>4</v>
      </c>
      <c r="N9" s="38">
        <v>3.6</v>
      </c>
      <c r="O9" s="15">
        <f t="shared" si="1"/>
        <v>144</v>
      </c>
      <c r="P9" s="14">
        <v>75</v>
      </c>
      <c r="Q9" s="7">
        <v>3</v>
      </c>
      <c r="R9" s="32">
        <f t="shared" si="2"/>
        <v>225</v>
      </c>
      <c r="S9" s="19">
        <v>100</v>
      </c>
      <c r="T9" s="8">
        <v>1</v>
      </c>
      <c r="U9" s="20">
        <f t="shared" si="3"/>
        <v>100</v>
      </c>
      <c r="V9" s="47">
        <v>10</v>
      </c>
      <c r="W9" s="47">
        <v>7</v>
      </c>
      <c r="X9" s="48">
        <v>3.1</v>
      </c>
      <c r="Y9" s="49">
        <f t="shared" si="4"/>
        <v>217</v>
      </c>
      <c r="Z9" s="50">
        <v>75</v>
      </c>
      <c r="AA9" s="51">
        <v>4</v>
      </c>
      <c r="AB9" s="52">
        <f t="shared" si="5"/>
        <v>300</v>
      </c>
      <c r="AC9" s="47">
        <v>100</v>
      </c>
      <c r="AD9" s="51">
        <v>3</v>
      </c>
      <c r="AE9" s="49">
        <f t="shared" si="6"/>
        <v>300</v>
      </c>
      <c r="AF9" s="19">
        <v>150</v>
      </c>
      <c r="AG9" s="18">
        <v>0</v>
      </c>
      <c r="AH9" s="87">
        <f t="shared" si="20"/>
        <v>0</v>
      </c>
      <c r="AI9" s="19">
        <v>150</v>
      </c>
      <c r="AJ9" s="18">
        <v>0</v>
      </c>
      <c r="AK9" s="87">
        <f t="shared" si="21"/>
        <v>0</v>
      </c>
      <c r="AL9" s="47">
        <v>100</v>
      </c>
      <c r="AM9" s="51">
        <v>3</v>
      </c>
      <c r="AN9" s="49">
        <f t="shared" si="7"/>
        <v>300</v>
      </c>
      <c r="AO9" s="50">
        <v>150</v>
      </c>
      <c r="AP9" s="51">
        <v>3</v>
      </c>
      <c r="AQ9" s="52">
        <f t="shared" si="8"/>
        <v>450</v>
      </c>
      <c r="AR9" s="50">
        <v>450</v>
      </c>
      <c r="AS9" s="51">
        <v>0</v>
      </c>
      <c r="AT9" s="52">
        <f t="shared" si="9"/>
        <v>0</v>
      </c>
      <c r="AU9" s="9">
        <v>300</v>
      </c>
      <c r="AV9" s="6">
        <v>2</v>
      </c>
      <c r="AW9" s="15">
        <f t="shared" si="10"/>
        <v>600</v>
      </c>
      <c r="AX9" s="59">
        <v>10</v>
      </c>
      <c r="AY9" s="60">
        <v>4</v>
      </c>
      <c r="AZ9" s="61">
        <f t="shared" si="11"/>
        <v>40</v>
      </c>
      <c r="BA9" s="62">
        <v>15</v>
      </c>
      <c r="BB9" s="59">
        <v>2</v>
      </c>
      <c r="BC9" s="63">
        <f t="shared" si="12"/>
        <v>30</v>
      </c>
      <c r="BD9" s="23">
        <v>200</v>
      </c>
      <c r="BE9" s="6">
        <v>2</v>
      </c>
      <c r="BF9" s="25">
        <f t="shared" si="13"/>
        <v>400</v>
      </c>
      <c r="BG9" s="99">
        <v>10</v>
      </c>
      <c r="BH9" s="60">
        <v>21</v>
      </c>
      <c r="BI9" s="63">
        <f t="shared" si="14"/>
        <v>210</v>
      </c>
      <c r="BJ9" s="96">
        <v>10</v>
      </c>
      <c r="BK9" s="60">
        <v>1</v>
      </c>
      <c r="BL9" s="61">
        <f t="shared" si="15"/>
        <v>10</v>
      </c>
      <c r="BM9" s="62">
        <v>10</v>
      </c>
      <c r="BN9" s="60"/>
      <c r="BO9" s="63">
        <f t="shared" si="16"/>
        <v>0</v>
      </c>
      <c r="BP9" s="9">
        <v>100</v>
      </c>
      <c r="BQ9" s="148">
        <v>8</v>
      </c>
      <c r="BR9" s="6">
        <v>12</v>
      </c>
      <c r="BS9" s="69">
        <f t="shared" si="22"/>
        <v>150</v>
      </c>
      <c r="BT9" s="73">
        <v>0</v>
      </c>
      <c r="BU9" s="73">
        <v>875</v>
      </c>
      <c r="BV9" s="31">
        <f t="shared" si="17"/>
        <v>4351</v>
      </c>
      <c r="BW9" s="35"/>
    </row>
    <row r="10" spans="1:75" ht="20" customHeight="1" x14ac:dyDescent="0.2">
      <c r="A10" s="162">
        <v>8</v>
      </c>
      <c r="B10" s="140" t="s">
        <v>46</v>
      </c>
      <c r="C10" s="40">
        <v>10</v>
      </c>
      <c r="D10" s="41">
        <v>0</v>
      </c>
      <c r="E10" s="43">
        <f t="shared" si="18"/>
        <v>0</v>
      </c>
      <c r="F10" s="40">
        <v>75</v>
      </c>
      <c r="G10" s="41">
        <v>0</v>
      </c>
      <c r="H10" s="43">
        <f t="shared" si="19"/>
        <v>0</v>
      </c>
      <c r="I10" s="40">
        <v>100</v>
      </c>
      <c r="J10" s="41">
        <v>0</v>
      </c>
      <c r="K10" s="43">
        <f t="shared" si="0"/>
        <v>0</v>
      </c>
      <c r="L10" s="9">
        <v>10</v>
      </c>
      <c r="M10" s="23">
        <v>0</v>
      </c>
      <c r="N10" s="38">
        <v>4.9000000000000004</v>
      </c>
      <c r="O10" s="15">
        <f t="shared" si="1"/>
        <v>0</v>
      </c>
      <c r="P10" s="14">
        <v>75</v>
      </c>
      <c r="Q10" s="7">
        <v>0</v>
      </c>
      <c r="R10" s="32">
        <f t="shared" si="2"/>
        <v>0</v>
      </c>
      <c r="S10" s="19">
        <v>100</v>
      </c>
      <c r="T10" s="8">
        <v>0</v>
      </c>
      <c r="U10" s="20">
        <f t="shared" si="3"/>
        <v>0</v>
      </c>
      <c r="V10" s="47">
        <v>10</v>
      </c>
      <c r="W10" s="47">
        <v>2</v>
      </c>
      <c r="X10" s="48">
        <v>4.2</v>
      </c>
      <c r="Y10" s="49">
        <f t="shared" si="4"/>
        <v>84</v>
      </c>
      <c r="Z10" s="50">
        <v>75</v>
      </c>
      <c r="AA10" s="51">
        <v>0</v>
      </c>
      <c r="AB10" s="52">
        <f t="shared" si="5"/>
        <v>0</v>
      </c>
      <c r="AC10" s="47">
        <v>100</v>
      </c>
      <c r="AD10" s="51">
        <v>0</v>
      </c>
      <c r="AE10" s="49">
        <f t="shared" si="6"/>
        <v>0</v>
      </c>
      <c r="AF10" s="19">
        <v>150</v>
      </c>
      <c r="AG10" s="18">
        <v>0</v>
      </c>
      <c r="AH10" s="87">
        <f t="shared" si="20"/>
        <v>0</v>
      </c>
      <c r="AI10" s="19">
        <v>150</v>
      </c>
      <c r="AJ10" s="18">
        <v>0</v>
      </c>
      <c r="AK10" s="87">
        <f t="shared" si="21"/>
        <v>0</v>
      </c>
      <c r="AL10" s="47">
        <v>100</v>
      </c>
      <c r="AM10" s="51">
        <v>0</v>
      </c>
      <c r="AN10" s="49">
        <f t="shared" si="7"/>
        <v>0</v>
      </c>
      <c r="AO10" s="50">
        <v>150</v>
      </c>
      <c r="AP10" s="51">
        <v>0</v>
      </c>
      <c r="AQ10" s="52">
        <f t="shared" si="8"/>
        <v>0</v>
      </c>
      <c r="AR10" s="50">
        <v>450</v>
      </c>
      <c r="AS10" s="51">
        <v>0</v>
      </c>
      <c r="AT10" s="52">
        <f t="shared" si="9"/>
        <v>0</v>
      </c>
      <c r="AU10" s="9">
        <v>300</v>
      </c>
      <c r="AV10" s="6">
        <v>0</v>
      </c>
      <c r="AW10" s="15">
        <f t="shared" si="10"/>
        <v>0</v>
      </c>
      <c r="AX10" s="59">
        <v>10</v>
      </c>
      <c r="AY10" s="60">
        <v>4</v>
      </c>
      <c r="AZ10" s="61">
        <f t="shared" si="11"/>
        <v>40</v>
      </c>
      <c r="BA10" s="62">
        <v>15</v>
      </c>
      <c r="BB10" s="59">
        <v>2</v>
      </c>
      <c r="BC10" s="63">
        <f t="shared" si="12"/>
        <v>30</v>
      </c>
      <c r="BD10" s="23">
        <v>200</v>
      </c>
      <c r="BE10" s="6">
        <v>2</v>
      </c>
      <c r="BF10" s="25">
        <f t="shared" si="13"/>
        <v>400</v>
      </c>
      <c r="BG10" s="99">
        <v>10</v>
      </c>
      <c r="BH10" s="60">
        <v>3</v>
      </c>
      <c r="BI10" s="63">
        <f t="shared" si="14"/>
        <v>30</v>
      </c>
      <c r="BJ10" s="96">
        <v>10</v>
      </c>
      <c r="BK10" s="60">
        <v>1</v>
      </c>
      <c r="BL10" s="61">
        <f t="shared" si="15"/>
        <v>10</v>
      </c>
      <c r="BM10" s="62">
        <v>10</v>
      </c>
      <c r="BN10" s="60"/>
      <c r="BO10" s="63">
        <f t="shared" si="16"/>
        <v>0</v>
      </c>
      <c r="BP10" s="9">
        <v>100</v>
      </c>
      <c r="BQ10" s="148">
        <v>6</v>
      </c>
      <c r="BR10" s="6">
        <v>9</v>
      </c>
      <c r="BS10" s="69">
        <f t="shared" si="22"/>
        <v>150</v>
      </c>
      <c r="BT10" s="73">
        <v>0</v>
      </c>
      <c r="BU10" s="73">
        <v>200</v>
      </c>
      <c r="BV10" s="31">
        <f t="shared" si="17"/>
        <v>944</v>
      </c>
      <c r="BW10" s="35"/>
    </row>
    <row r="11" spans="1:75" x14ac:dyDescent="0.2">
      <c r="A11" s="162">
        <v>9</v>
      </c>
      <c r="B11" s="140" t="s">
        <v>43</v>
      </c>
      <c r="C11" s="40">
        <v>10</v>
      </c>
      <c r="D11" s="41">
        <v>1</v>
      </c>
      <c r="E11" s="43">
        <f t="shared" si="18"/>
        <v>10</v>
      </c>
      <c r="F11" s="40">
        <v>75</v>
      </c>
      <c r="G11" s="41">
        <v>1</v>
      </c>
      <c r="H11" s="43">
        <f t="shared" si="19"/>
        <v>75</v>
      </c>
      <c r="I11" s="40">
        <v>100</v>
      </c>
      <c r="J11" s="41">
        <v>1</v>
      </c>
      <c r="K11" s="43">
        <f t="shared" si="0"/>
        <v>100</v>
      </c>
      <c r="L11" s="9">
        <v>10</v>
      </c>
      <c r="M11" s="23">
        <v>17</v>
      </c>
      <c r="N11" s="38">
        <v>3.3</v>
      </c>
      <c r="O11" s="15">
        <f t="shared" si="1"/>
        <v>561</v>
      </c>
      <c r="P11" s="14">
        <v>75</v>
      </c>
      <c r="Q11" s="7">
        <v>4</v>
      </c>
      <c r="R11" s="32">
        <f t="shared" si="2"/>
        <v>300</v>
      </c>
      <c r="S11" s="19">
        <v>100</v>
      </c>
      <c r="T11" s="8">
        <v>1</v>
      </c>
      <c r="U11" s="20">
        <f t="shared" si="3"/>
        <v>100</v>
      </c>
      <c r="V11" s="47">
        <v>10</v>
      </c>
      <c r="W11" s="47">
        <v>39</v>
      </c>
      <c r="X11" s="48">
        <v>2.2000000000000002</v>
      </c>
      <c r="Y11" s="49">
        <f t="shared" si="4"/>
        <v>858</v>
      </c>
      <c r="Z11" s="50">
        <v>75</v>
      </c>
      <c r="AA11" s="51">
        <v>10</v>
      </c>
      <c r="AB11" s="52">
        <f t="shared" si="5"/>
        <v>750</v>
      </c>
      <c r="AC11" s="47">
        <v>100</v>
      </c>
      <c r="AD11" s="51">
        <v>5</v>
      </c>
      <c r="AE11" s="49">
        <f t="shared" si="6"/>
        <v>500</v>
      </c>
      <c r="AF11" s="19">
        <v>150</v>
      </c>
      <c r="AG11" s="18">
        <v>2</v>
      </c>
      <c r="AH11" s="87">
        <f t="shared" si="20"/>
        <v>300</v>
      </c>
      <c r="AI11" s="19">
        <v>150</v>
      </c>
      <c r="AJ11" s="18">
        <v>6</v>
      </c>
      <c r="AK11" s="87">
        <f t="shared" si="21"/>
        <v>900</v>
      </c>
      <c r="AL11" s="47">
        <v>100</v>
      </c>
      <c r="AM11" s="51">
        <v>3</v>
      </c>
      <c r="AN11" s="49">
        <f t="shared" si="7"/>
        <v>300</v>
      </c>
      <c r="AO11" s="50">
        <v>150</v>
      </c>
      <c r="AP11" s="51">
        <v>2</v>
      </c>
      <c r="AQ11" s="52">
        <f t="shared" si="8"/>
        <v>300</v>
      </c>
      <c r="AR11" s="50">
        <v>450</v>
      </c>
      <c r="AS11" s="51">
        <v>0</v>
      </c>
      <c r="AT11" s="52">
        <f t="shared" si="9"/>
        <v>0</v>
      </c>
      <c r="AU11" s="9">
        <v>300</v>
      </c>
      <c r="AV11" s="6">
        <v>5</v>
      </c>
      <c r="AW11" s="15">
        <f t="shared" si="10"/>
        <v>1500</v>
      </c>
      <c r="AX11" s="59">
        <v>10</v>
      </c>
      <c r="AY11" s="60">
        <v>2</v>
      </c>
      <c r="AZ11" s="61">
        <f t="shared" si="11"/>
        <v>20</v>
      </c>
      <c r="BA11" s="62">
        <v>15</v>
      </c>
      <c r="BB11" s="59">
        <v>2</v>
      </c>
      <c r="BC11" s="63">
        <f t="shared" si="12"/>
        <v>30</v>
      </c>
      <c r="BD11" s="23">
        <v>200</v>
      </c>
      <c r="BE11" s="6">
        <v>2</v>
      </c>
      <c r="BF11" s="25">
        <f t="shared" si="13"/>
        <v>400</v>
      </c>
      <c r="BG11" s="99">
        <v>10</v>
      </c>
      <c r="BH11" s="60">
        <v>11</v>
      </c>
      <c r="BI11" s="63">
        <f t="shared" si="14"/>
        <v>110</v>
      </c>
      <c r="BJ11" s="96">
        <v>10</v>
      </c>
      <c r="BK11" s="60">
        <v>6</v>
      </c>
      <c r="BL11" s="61">
        <f t="shared" si="15"/>
        <v>60</v>
      </c>
      <c r="BM11" s="62">
        <v>10</v>
      </c>
      <c r="BN11" s="60"/>
      <c r="BO11" s="63">
        <f t="shared" si="16"/>
        <v>0</v>
      </c>
      <c r="BP11" s="9">
        <v>100</v>
      </c>
      <c r="BQ11" s="148">
        <v>9</v>
      </c>
      <c r="BR11" s="6">
        <v>20</v>
      </c>
      <c r="BS11" s="69">
        <f t="shared" si="22"/>
        <v>222.22222222222223</v>
      </c>
      <c r="BT11" s="73">
        <v>100</v>
      </c>
      <c r="BU11" s="73">
        <v>875</v>
      </c>
      <c r="BV11" s="31">
        <f t="shared" si="17"/>
        <v>8371.2222222222226</v>
      </c>
      <c r="BW11" s="35"/>
    </row>
    <row r="12" spans="1:75" ht="18" customHeight="1" x14ac:dyDescent="0.2">
      <c r="A12" s="162">
        <v>10</v>
      </c>
      <c r="B12" s="140" t="s">
        <v>6</v>
      </c>
      <c r="C12" s="40">
        <v>10</v>
      </c>
      <c r="D12" s="41">
        <v>0</v>
      </c>
      <c r="E12" s="43">
        <f t="shared" si="18"/>
        <v>0</v>
      </c>
      <c r="F12" s="40">
        <v>75</v>
      </c>
      <c r="G12" s="41">
        <v>0</v>
      </c>
      <c r="H12" s="43">
        <f t="shared" si="19"/>
        <v>0</v>
      </c>
      <c r="I12" s="40">
        <v>100</v>
      </c>
      <c r="J12" s="41">
        <v>0</v>
      </c>
      <c r="K12" s="43">
        <f t="shared" si="0"/>
        <v>0</v>
      </c>
      <c r="L12" s="9">
        <v>10</v>
      </c>
      <c r="M12" s="23">
        <v>2</v>
      </c>
      <c r="N12" s="38">
        <v>4</v>
      </c>
      <c r="O12" s="15">
        <f t="shared" si="1"/>
        <v>80</v>
      </c>
      <c r="P12" s="14">
        <v>75</v>
      </c>
      <c r="Q12" s="7">
        <v>0</v>
      </c>
      <c r="R12" s="32">
        <f t="shared" si="2"/>
        <v>0</v>
      </c>
      <c r="S12" s="19">
        <v>100</v>
      </c>
      <c r="T12" s="8">
        <v>0</v>
      </c>
      <c r="U12" s="20">
        <f t="shared" si="3"/>
        <v>0</v>
      </c>
      <c r="V12" s="47">
        <v>10</v>
      </c>
      <c r="W12" s="47">
        <v>2</v>
      </c>
      <c r="X12" s="48">
        <v>4.5999999999999996</v>
      </c>
      <c r="Y12" s="49">
        <f t="shared" si="4"/>
        <v>92</v>
      </c>
      <c r="Z12" s="50">
        <v>75</v>
      </c>
      <c r="AA12" s="51">
        <v>1</v>
      </c>
      <c r="AB12" s="52">
        <f t="shared" si="5"/>
        <v>75</v>
      </c>
      <c r="AC12" s="47">
        <v>100</v>
      </c>
      <c r="AD12" s="51">
        <v>0</v>
      </c>
      <c r="AE12" s="49">
        <f t="shared" si="6"/>
        <v>0</v>
      </c>
      <c r="AF12" s="19">
        <v>150</v>
      </c>
      <c r="AG12" s="18">
        <v>0</v>
      </c>
      <c r="AH12" s="87">
        <f t="shared" si="20"/>
        <v>0</v>
      </c>
      <c r="AI12" s="19">
        <v>150</v>
      </c>
      <c r="AJ12" s="18">
        <v>0</v>
      </c>
      <c r="AK12" s="87">
        <f t="shared" si="21"/>
        <v>0</v>
      </c>
      <c r="AL12" s="47">
        <v>100</v>
      </c>
      <c r="AM12" s="51">
        <v>0</v>
      </c>
      <c r="AN12" s="49">
        <f t="shared" si="7"/>
        <v>0</v>
      </c>
      <c r="AO12" s="50">
        <v>150</v>
      </c>
      <c r="AP12" s="51">
        <v>0</v>
      </c>
      <c r="AQ12" s="52">
        <f t="shared" si="8"/>
        <v>0</v>
      </c>
      <c r="AR12" s="50">
        <v>450</v>
      </c>
      <c r="AS12" s="51">
        <v>0</v>
      </c>
      <c r="AT12" s="52">
        <f t="shared" si="9"/>
        <v>0</v>
      </c>
      <c r="AU12" s="9">
        <v>300</v>
      </c>
      <c r="AV12" s="6">
        <v>0</v>
      </c>
      <c r="AW12" s="15">
        <f t="shared" si="10"/>
        <v>0</v>
      </c>
      <c r="AX12" s="59">
        <v>10</v>
      </c>
      <c r="AY12" s="60"/>
      <c r="AZ12" s="61">
        <f t="shared" si="11"/>
        <v>0</v>
      </c>
      <c r="BA12" s="62">
        <v>15</v>
      </c>
      <c r="BB12" s="59"/>
      <c r="BC12" s="63">
        <f t="shared" si="12"/>
        <v>0</v>
      </c>
      <c r="BD12" s="23">
        <v>200</v>
      </c>
      <c r="BE12" s="6">
        <v>2</v>
      </c>
      <c r="BF12" s="25">
        <f t="shared" si="13"/>
        <v>400</v>
      </c>
      <c r="BG12" s="99">
        <v>10</v>
      </c>
      <c r="BH12" s="60">
        <v>8</v>
      </c>
      <c r="BI12" s="63">
        <f t="shared" si="14"/>
        <v>80</v>
      </c>
      <c r="BJ12" s="96">
        <v>10</v>
      </c>
      <c r="BK12" s="60">
        <v>3</v>
      </c>
      <c r="BL12" s="61">
        <f t="shared" si="15"/>
        <v>30</v>
      </c>
      <c r="BM12" s="62">
        <v>10</v>
      </c>
      <c r="BN12" s="60"/>
      <c r="BO12" s="63">
        <f t="shared" si="16"/>
        <v>0</v>
      </c>
      <c r="BP12" s="9">
        <v>100</v>
      </c>
      <c r="BQ12" s="148">
        <v>8</v>
      </c>
      <c r="BR12" s="6">
        <v>6</v>
      </c>
      <c r="BS12" s="69">
        <f t="shared" si="22"/>
        <v>75</v>
      </c>
      <c r="BT12" s="73">
        <v>0</v>
      </c>
      <c r="BU12" s="73">
        <v>225</v>
      </c>
      <c r="BV12" s="31">
        <f t="shared" si="17"/>
        <v>1057</v>
      </c>
      <c r="BW12" s="35"/>
    </row>
    <row r="13" spans="1:75" ht="16" customHeight="1" x14ac:dyDescent="0.2">
      <c r="A13" s="162">
        <v>11</v>
      </c>
      <c r="B13" s="140" t="s">
        <v>7</v>
      </c>
      <c r="C13" s="40">
        <v>10</v>
      </c>
      <c r="D13" s="41">
        <v>0</v>
      </c>
      <c r="E13" s="43">
        <f t="shared" si="18"/>
        <v>0</v>
      </c>
      <c r="F13" s="40">
        <v>75</v>
      </c>
      <c r="G13" s="41">
        <v>0</v>
      </c>
      <c r="H13" s="43">
        <f t="shared" si="19"/>
        <v>0</v>
      </c>
      <c r="I13" s="40">
        <v>100</v>
      </c>
      <c r="J13" s="41">
        <v>0</v>
      </c>
      <c r="K13" s="43">
        <f t="shared" si="0"/>
        <v>0</v>
      </c>
      <c r="L13" s="9">
        <v>10</v>
      </c>
      <c r="M13" s="23">
        <v>15</v>
      </c>
      <c r="N13" s="38">
        <v>3.3</v>
      </c>
      <c r="O13" s="15">
        <f t="shared" si="1"/>
        <v>495</v>
      </c>
      <c r="P13" s="14">
        <v>75</v>
      </c>
      <c r="Q13" s="7">
        <v>10</v>
      </c>
      <c r="R13" s="32">
        <f t="shared" si="2"/>
        <v>750</v>
      </c>
      <c r="S13" s="19">
        <v>100</v>
      </c>
      <c r="T13" s="8">
        <v>6</v>
      </c>
      <c r="U13" s="20">
        <f t="shared" si="3"/>
        <v>600</v>
      </c>
      <c r="V13" s="47">
        <v>10</v>
      </c>
      <c r="W13" s="47">
        <v>9</v>
      </c>
      <c r="X13" s="48">
        <v>2.6</v>
      </c>
      <c r="Y13" s="49">
        <f t="shared" si="4"/>
        <v>234</v>
      </c>
      <c r="Z13" s="50">
        <v>75</v>
      </c>
      <c r="AA13" s="51">
        <v>3</v>
      </c>
      <c r="AB13" s="52">
        <f t="shared" si="5"/>
        <v>225</v>
      </c>
      <c r="AC13" s="47">
        <v>100</v>
      </c>
      <c r="AD13" s="51">
        <v>2</v>
      </c>
      <c r="AE13" s="49">
        <f t="shared" si="6"/>
        <v>200</v>
      </c>
      <c r="AF13" s="19">
        <v>150</v>
      </c>
      <c r="AG13" s="18">
        <v>2</v>
      </c>
      <c r="AH13" s="87">
        <f t="shared" si="20"/>
        <v>300</v>
      </c>
      <c r="AI13" s="19">
        <v>150</v>
      </c>
      <c r="AJ13" s="18">
        <v>1</v>
      </c>
      <c r="AK13" s="87">
        <f t="shared" si="21"/>
        <v>150</v>
      </c>
      <c r="AL13" s="47">
        <v>100</v>
      </c>
      <c r="AM13" s="51">
        <v>1</v>
      </c>
      <c r="AN13" s="49">
        <f t="shared" si="7"/>
        <v>100</v>
      </c>
      <c r="AO13" s="50">
        <v>150</v>
      </c>
      <c r="AP13" s="51">
        <v>0</v>
      </c>
      <c r="AQ13" s="52">
        <f t="shared" si="8"/>
        <v>0</v>
      </c>
      <c r="AR13" s="50">
        <v>450</v>
      </c>
      <c r="AS13" s="51">
        <v>0</v>
      </c>
      <c r="AT13" s="52">
        <f t="shared" si="9"/>
        <v>0</v>
      </c>
      <c r="AU13" s="9">
        <v>300</v>
      </c>
      <c r="AV13" s="6">
        <v>3</v>
      </c>
      <c r="AW13" s="15">
        <f t="shared" si="10"/>
        <v>900</v>
      </c>
      <c r="AX13" s="59">
        <v>10</v>
      </c>
      <c r="AY13" s="60">
        <v>4</v>
      </c>
      <c r="AZ13" s="61">
        <f t="shared" si="11"/>
        <v>40</v>
      </c>
      <c r="BA13" s="62">
        <v>15</v>
      </c>
      <c r="BB13" s="59"/>
      <c r="BC13" s="63">
        <f t="shared" si="12"/>
        <v>0</v>
      </c>
      <c r="BD13" s="23">
        <v>200</v>
      </c>
      <c r="BE13" s="6">
        <v>2</v>
      </c>
      <c r="BF13" s="25">
        <f t="shared" si="13"/>
        <v>400</v>
      </c>
      <c r="BG13" s="99">
        <v>10</v>
      </c>
      <c r="BH13" s="60">
        <v>6</v>
      </c>
      <c r="BI13" s="63">
        <f t="shared" si="14"/>
        <v>60</v>
      </c>
      <c r="BJ13" s="96">
        <v>10</v>
      </c>
      <c r="BK13" s="60">
        <v>3</v>
      </c>
      <c r="BL13" s="61">
        <f t="shared" si="15"/>
        <v>30</v>
      </c>
      <c r="BM13" s="62">
        <v>10</v>
      </c>
      <c r="BN13" s="60"/>
      <c r="BO13" s="63">
        <f t="shared" si="16"/>
        <v>0</v>
      </c>
      <c r="BP13" s="9">
        <v>100</v>
      </c>
      <c r="BQ13" s="148">
        <v>11</v>
      </c>
      <c r="BR13" s="6">
        <v>15</v>
      </c>
      <c r="BS13" s="69">
        <f t="shared" si="22"/>
        <v>136.36363636363635</v>
      </c>
      <c r="BT13" s="73">
        <v>0</v>
      </c>
      <c r="BU13" s="73">
        <v>1100</v>
      </c>
      <c r="BV13" s="31">
        <f t="shared" si="17"/>
        <v>5720.363636363636</v>
      </c>
      <c r="BW13" s="35"/>
    </row>
    <row r="14" spans="1:75" x14ac:dyDescent="0.2">
      <c r="A14" s="162">
        <v>12</v>
      </c>
      <c r="B14" s="140" t="s">
        <v>8</v>
      </c>
      <c r="C14" s="40">
        <v>10</v>
      </c>
      <c r="D14" s="41">
        <v>0</v>
      </c>
      <c r="E14" s="43">
        <f t="shared" si="18"/>
        <v>0</v>
      </c>
      <c r="F14" s="40">
        <v>75</v>
      </c>
      <c r="G14" s="41">
        <v>0</v>
      </c>
      <c r="H14" s="43">
        <f t="shared" si="19"/>
        <v>0</v>
      </c>
      <c r="I14" s="40">
        <v>100</v>
      </c>
      <c r="J14" s="41">
        <v>0</v>
      </c>
      <c r="K14" s="43">
        <f t="shared" si="0"/>
        <v>0</v>
      </c>
      <c r="L14" s="9">
        <v>10</v>
      </c>
      <c r="M14" s="23">
        <v>1</v>
      </c>
      <c r="N14" s="38">
        <v>6.1</v>
      </c>
      <c r="O14" s="15">
        <f t="shared" si="1"/>
        <v>61</v>
      </c>
      <c r="P14" s="14">
        <v>75</v>
      </c>
      <c r="Q14" s="7">
        <v>1</v>
      </c>
      <c r="R14" s="32">
        <f t="shared" si="2"/>
        <v>75</v>
      </c>
      <c r="S14" s="19">
        <v>100</v>
      </c>
      <c r="T14" s="8">
        <v>0</v>
      </c>
      <c r="U14" s="20">
        <f t="shared" si="3"/>
        <v>0</v>
      </c>
      <c r="V14" s="47">
        <v>10</v>
      </c>
      <c r="W14" s="47">
        <v>0</v>
      </c>
      <c r="X14" s="48">
        <v>5.9</v>
      </c>
      <c r="Y14" s="49">
        <f t="shared" si="4"/>
        <v>0</v>
      </c>
      <c r="Z14" s="50">
        <v>75</v>
      </c>
      <c r="AA14" s="51">
        <v>0</v>
      </c>
      <c r="AB14" s="52">
        <f t="shared" si="5"/>
        <v>0</v>
      </c>
      <c r="AC14" s="47">
        <v>100</v>
      </c>
      <c r="AD14" s="51">
        <v>0</v>
      </c>
      <c r="AE14" s="49">
        <f t="shared" si="6"/>
        <v>0</v>
      </c>
      <c r="AF14" s="19">
        <v>150</v>
      </c>
      <c r="AG14" s="18">
        <v>0</v>
      </c>
      <c r="AH14" s="87">
        <f t="shared" si="20"/>
        <v>0</v>
      </c>
      <c r="AI14" s="19">
        <v>150</v>
      </c>
      <c r="AJ14" s="18">
        <v>0</v>
      </c>
      <c r="AK14" s="87">
        <f t="shared" si="21"/>
        <v>0</v>
      </c>
      <c r="AL14" s="47">
        <v>100</v>
      </c>
      <c r="AM14" s="51">
        <v>2</v>
      </c>
      <c r="AN14" s="49">
        <f t="shared" si="7"/>
        <v>200</v>
      </c>
      <c r="AO14" s="50">
        <v>150</v>
      </c>
      <c r="AP14" s="51">
        <v>1</v>
      </c>
      <c r="AQ14" s="52">
        <f t="shared" si="8"/>
        <v>150</v>
      </c>
      <c r="AR14" s="50">
        <v>450</v>
      </c>
      <c r="AS14" s="51">
        <v>0</v>
      </c>
      <c r="AT14" s="52">
        <f t="shared" si="9"/>
        <v>0</v>
      </c>
      <c r="AU14" s="9">
        <v>300</v>
      </c>
      <c r="AV14" s="6">
        <v>0</v>
      </c>
      <c r="AW14" s="15">
        <f t="shared" si="10"/>
        <v>0</v>
      </c>
      <c r="AX14" s="59">
        <v>10</v>
      </c>
      <c r="AY14" s="60"/>
      <c r="AZ14" s="61">
        <f t="shared" si="11"/>
        <v>0</v>
      </c>
      <c r="BA14" s="62">
        <v>15</v>
      </c>
      <c r="BB14" s="59"/>
      <c r="BC14" s="63">
        <f t="shared" si="12"/>
        <v>0</v>
      </c>
      <c r="BD14" s="23">
        <v>200</v>
      </c>
      <c r="BE14" s="6">
        <v>2</v>
      </c>
      <c r="BF14" s="25">
        <f t="shared" si="13"/>
        <v>400</v>
      </c>
      <c r="BG14" s="99">
        <v>10</v>
      </c>
      <c r="BH14" s="60">
        <v>7</v>
      </c>
      <c r="BI14" s="63">
        <f t="shared" si="14"/>
        <v>70</v>
      </c>
      <c r="BJ14" s="96">
        <v>10</v>
      </c>
      <c r="BK14" s="60">
        <v>2</v>
      </c>
      <c r="BL14" s="61">
        <f t="shared" si="15"/>
        <v>20</v>
      </c>
      <c r="BM14" s="62">
        <v>10</v>
      </c>
      <c r="BN14" s="60"/>
      <c r="BO14" s="63">
        <f t="shared" si="16"/>
        <v>0</v>
      </c>
      <c r="BP14" s="9">
        <v>100</v>
      </c>
      <c r="BQ14" s="148">
        <v>4</v>
      </c>
      <c r="BR14" s="6">
        <v>4</v>
      </c>
      <c r="BS14" s="69">
        <f t="shared" si="22"/>
        <v>100</v>
      </c>
      <c r="BT14" s="73">
        <v>0</v>
      </c>
      <c r="BU14" s="73">
        <v>450</v>
      </c>
      <c r="BV14" s="31">
        <f t="shared" si="17"/>
        <v>1526</v>
      </c>
      <c r="BW14" s="35"/>
    </row>
    <row r="15" spans="1:75" x14ac:dyDescent="0.2">
      <c r="A15" s="162">
        <v>13</v>
      </c>
      <c r="B15" s="140" t="s">
        <v>9</v>
      </c>
      <c r="C15" s="40">
        <v>10</v>
      </c>
      <c r="D15" s="41">
        <v>1</v>
      </c>
      <c r="E15" s="43">
        <f t="shared" si="18"/>
        <v>10</v>
      </c>
      <c r="F15" s="40">
        <v>75</v>
      </c>
      <c r="G15" s="41">
        <v>1</v>
      </c>
      <c r="H15" s="43">
        <f t="shared" si="19"/>
        <v>75</v>
      </c>
      <c r="I15" s="40">
        <v>100</v>
      </c>
      <c r="J15" s="41">
        <v>0</v>
      </c>
      <c r="K15" s="43">
        <f t="shared" si="0"/>
        <v>0</v>
      </c>
      <c r="L15" s="9">
        <v>10</v>
      </c>
      <c r="M15" s="23">
        <v>10</v>
      </c>
      <c r="N15" s="38">
        <v>2</v>
      </c>
      <c r="O15" s="15">
        <f t="shared" si="1"/>
        <v>200</v>
      </c>
      <c r="P15" s="14">
        <v>75</v>
      </c>
      <c r="Q15" s="7">
        <v>7</v>
      </c>
      <c r="R15" s="32">
        <f t="shared" si="2"/>
        <v>525</v>
      </c>
      <c r="S15" s="19">
        <v>100</v>
      </c>
      <c r="T15" s="8">
        <v>4</v>
      </c>
      <c r="U15" s="20">
        <f t="shared" si="3"/>
        <v>400</v>
      </c>
      <c r="V15" s="47">
        <v>10</v>
      </c>
      <c r="W15" s="47">
        <v>7</v>
      </c>
      <c r="X15" s="48">
        <v>1.2</v>
      </c>
      <c r="Y15" s="49">
        <f t="shared" si="4"/>
        <v>84</v>
      </c>
      <c r="Z15" s="50">
        <v>75</v>
      </c>
      <c r="AA15" s="51">
        <v>5</v>
      </c>
      <c r="AB15" s="52">
        <f t="shared" si="5"/>
        <v>375</v>
      </c>
      <c r="AC15" s="47">
        <v>100</v>
      </c>
      <c r="AD15" s="51">
        <v>2</v>
      </c>
      <c r="AE15" s="49">
        <f t="shared" si="6"/>
        <v>200</v>
      </c>
      <c r="AF15" s="19">
        <v>150</v>
      </c>
      <c r="AG15" s="18">
        <v>1</v>
      </c>
      <c r="AH15" s="87">
        <f t="shared" si="20"/>
        <v>150</v>
      </c>
      <c r="AI15" s="19">
        <v>150</v>
      </c>
      <c r="AJ15" s="18">
        <v>4</v>
      </c>
      <c r="AK15" s="87">
        <f t="shared" si="21"/>
        <v>600</v>
      </c>
      <c r="AL15" s="47">
        <v>100</v>
      </c>
      <c r="AM15" s="51">
        <v>3</v>
      </c>
      <c r="AN15" s="49">
        <f t="shared" si="7"/>
        <v>300</v>
      </c>
      <c r="AO15" s="50">
        <v>150</v>
      </c>
      <c r="AP15" s="51">
        <v>2</v>
      </c>
      <c r="AQ15" s="52">
        <f t="shared" si="8"/>
        <v>300</v>
      </c>
      <c r="AR15" s="50">
        <v>450</v>
      </c>
      <c r="AS15" s="51">
        <v>1</v>
      </c>
      <c r="AT15" s="52">
        <f t="shared" si="9"/>
        <v>450</v>
      </c>
      <c r="AU15" s="9">
        <v>300</v>
      </c>
      <c r="AV15" s="6">
        <v>3</v>
      </c>
      <c r="AW15" s="15">
        <f t="shared" si="10"/>
        <v>900</v>
      </c>
      <c r="AX15" s="59">
        <v>10</v>
      </c>
      <c r="AY15" s="60">
        <v>4</v>
      </c>
      <c r="AZ15" s="61">
        <f t="shared" si="11"/>
        <v>40</v>
      </c>
      <c r="BA15" s="62">
        <v>15</v>
      </c>
      <c r="BB15" s="59"/>
      <c r="BC15" s="63">
        <f t="shared" si="12"/>
        <v>0</v>
      </c>
      <c r="BD15" s="23">
        <v>200</v>
      </c>
      <c r="BE15" s="6">
        <v>2</v>
      </c>
      <c r="BF15" s="25">
        <f t="shared" si="13"/>
        <v>400</v>
      </c>
      <c r="BG15" s="99">
        <v>10</v>
      </c>
      <c r="BH15" s="60">
        <v>25</v>
      </c>
      <c r="BI15" s="63">
        <f t="shared" si="14"/>
        <v>250</v>
      </c>
      <c r="BJ15" s="96">
        <v>10</v>
      </c>
      <c r="BK15" s="60">
        <v>6</v>
      </c>
      <c r="BL15" s="61">
        <f t="shared" si="15"/>
        <v>60</v>
      </c>
      <c r="BM15" s="62">
        <v>10</v>
      </c>
      <c r="BN15" s="60"/>
      <c r="BO15" s="63">
        <f t="shared" si="16"/>
        <v>0</v>
      </c>
      <c r="BP15" s="9">
        <v>100</v>
      </c>
      <c r="BQ15" s="148">
        <v>13</v>
      </c>
      <c r="BR15" s="6">
        <v>20</v>
      </c>
      <c r="BS15" s="69">
        <f t="shared" si="22"/>
        <v>153.84615384615387</v>
      </c>
      <c r="BT15" s="73">
        <v>450</v>
      </c>
      <c r="BU15" s="73">
        <v>1150</v>
      </c>
      <c r="BV15" s="31">
        <f t="shared" si="17"/>
        <v>7072.8461538461543</v>
      </c>
      <c r="BW15" s="35"/>
    </row>
    <row r="16" spans="1:75" x14ac:dyDescent="0.2">
      <c r="A16" s="162">
        <v>14</v>
      </c>
      <c r="B16" s="140" t="s">
        <v>10</v>
      </c>
      <c r="C16" s="40">
        <v>10</v>
      </c>
      <c r="D16" s="41">
        <v>0</v>
      </c>
      <c r="E16" s="43">
        <f t="shared" si="18"/>
        <v>0</v>
      </c>
      <c r="F16" s="40">
        <v>75</v>
      </c>
      <c r="G16" s="41">
        <v>0</v>
      </c>
      <c r="H16" s="43">
        <f t="shared" si="19"/>
        <v>0</v>
      </c>
      <c r="I16" s="40">
        <v>100</v>
      </c>
      <c r="J16" s="41">
        <v>0</v>
      </c>
      <c r="K16" s="43">
        <f t="shared" si="0"/>
        <v>0</v>
      </c>
      <c r="L16" s="9">
        <v>10</v>
      </c>
      <c r="M16" s="23">
        <v>0</v>
      </c>
      <c r="N16" s="38">
        <v>2.8</v>
      </c>
      <c r="O16" s="15">
        <f t="shared" si="1"/>
        <v>0</v>
      </c>
      <c r="P16" s="14">
        <v>75</v>
      </c>
      <c r="Q16" s="7">
        <v>0</v>
      </c>
      <c r="R16" s="32">
        <f t="shared" si="2"/>
        <v>0</v>
      </c>
      <c r="S16" s="19">
        <v>100</v>
      </c>
      <c r="T16" s="8">
        <v>0</v>
      </c>
      <c r="U16" s="20">
        <f t="shared" si="3"/>
        <v>0</v>
      </c>
      <c r="V16" s="47">
        <v>10</v>
      </c>
      <c r="W16" s="47">
        <v>1</v>
      </c>
      <c r="X16" s="48">
        <v>1.8</v>
      </c>
      <c r="Y16" s="49">
        <f t="shared" si="4"/>
        <v>18</v>
      </c>
      <c r="Z16" s="50">
        <v>75</v>
      </c>
      <c r="AA16" s="51">
        <v>1</v>
      </c>
      <c r="AB16" s="52">
        <f t="shared" si="5"/>
        <v>75</v>
      </c>
      <c r="AC16" s="47">
        <v>100</v>
      </c>
      <c r="AD16" s="51">
        <v>1</v>
      </c>
      <c r="AE16" s="49">
        <f t="shared" si="6"/>
        <v>100</v>
      </c>
      <c r="AF16" s="19">
        <v>150</v>
      </c>
      <c r="AG16" s="18">
        <v>0</v>
      </c>
      <c r="AH16" s="87">
        <f t="shared" si="20"/>
        <v>0</v>
      </c>
      <c r="AI16" s="19">
        <v>150</v>
      </c>
      <c r="AJ16" s="18">
        <v>0</v>
      </c>
      <c r="AK16" s="87">
        <f t="shared" si="21"/>
        <v>0</v>
      </c>
      <c r="AL16" s="47">
        <v>100</v>
      </c>
      <c r="AM16" s="51">
        <v>2</v>
      </c>
      <c r="AN16" s="49">
        <f t="shared" si="7"/>
        <v>200</v>
      </c>
      <c r="AO16" s="50">
        <v>150</v>
      </c>
      <c r="AP16" s="51">
        <v>0</v>
      </c>
      <c r="AQ16" s="52">
        <f t="shared" si="8"/>
        <v>0</v>
      </c>
      <c r="AR16" s="50">
        <v>450</v>
      </c>
      <c r="AS16" s="51">
        <v>0</v>
      </c>
      <c r="AT16" s="52">
        <f t="shared" si="9"/>
        <v>0</v>
      </c>
      <c r="AU16" s="9">
        <v>300</v>
      </c>
      <c r="AV16" s="6">
        <v>0</v>
      </c>
      <c r="AW16" s="15">
        <f t="shared" si="10"/>
        <v>0</v>
      </c>
      <c r="AX16" s="59">
        <v>10</v>
      </c>
      <c r="AY16" s="60"/>
      <c r="AZ16" s="61">
        <f t="shared" si="11"/>
        <v>0</v>
      </c>
      <c r="BA16" s="62">
        <v>15</v>
      </c>
      <c r="BB16" s="59"/>
      <c r="BC16" s="63">
        <f t="shared" si="12"/>
        <v>0</v>
      </c>
      <c r="BD16" s="23">
        <v>200</v>
      </c>
      <c r="BE16" s="6"/>
      <c r="BF16" s="25">
        <f t="shared" si="13"/>
        <v>0</v>
      </c>
      <c r="BG16" s="99">
        <v>10</v>
      </c>
      <c r="BH16" s="60">
        <v>8</v>
      </c>
      <c r="BI16" s="63">
        <f t="shared" si="14"/>
        <v>80</v>
      </c>
      <c r="BJ16" s="96">
        <v>10</v>
      </c>
      <c r="BK16" s="60">
        <v>2</v>
      </c>
      <c r="BL16" s="61">
        <f t="shared" si="15"/>
        <v>20</v>
      </c>
      <c r="BM16" s="62">
        <v>10</v>
      </c>
      <c r="BN16" s="60"/>
      <c r="BO16" s="63">
        <f t="shared" si="16"/>
        <v>0</v>
      </c>
      <c r="BP16" s="9">
        <v>100</v>
      </c>
      <c r="BQ16" s="148">
        <v>13</v>
      </c>
      <c r="BR16" s="6">
        <v>19</v>
      </c>
      <c r="BS16" s="69">
        <f t="shared" si="22"/>
        <v>146.15384615384613</v>
      </c>
      <c r="BT16" s="73">
        <v>0</v>
      </c>
      <c r="BU16" s="73">
        <v>50</v>
      </c>
      <c r="BV16" s="31">
        <f t="shared" si="17"/>
        <v>689.15384615384619</v>
      </c>
      <c r="BW16" s="35"/>
    </row>
    <row r="17" spans="1:75" x14ac:dyDescent="0.2">
      <c r="A17" s="162">
        <v>15</v>
      </c>
      <c r="B17" s="140" t="s">
        <v>11</v>
      </c>
      <c r="C17" s="40">
        <v>10</v>
      </c>
      <c r="D17" s="41">
        <v>0</v>
      </c>
      <c r="E17" s="43">
        <f t="shared" si="18"/>
        <v>0</v>
      </c>
      <c r="F17" s="40">
        <v>75</v>
      </c>
      <c r="G17" s="41">
        <v>0</v>
      </c>
      <c r="H17" s="43">
        <f t="shared" si="19"/>
        <v>0</v>
      </c>
      <c r="I17" s="40">
        <v>100</v>
      </c>
      <c r="J17" s="41">
        <v>0</v>
      </c>
      <c r="K17" s="43">
        <f t="shared" si="0"/>
        <v>0</v>
      </c>
      <c r="L17" s="9">
        <v>10</v>
      </c>
      <c r="M17" s="23">
        <v>1</v>
      </c>
      <c r="N17" s="38">
        <v>8.5</v>
      </c>
      <c r="O17" s="15">
        <f t="shared" si="1"/>
        <v>85</v>
      </c>
      <c r="P17" s="14">
        <v>75</v>
      </c>
      <c r="Q17" s="7">
        <v>1</v>
      </c>
      <c r="R17" s="32">
        <f t="shared" si="2"/>
        <v>75</v>
      </c>
      <c r="S17" s="19">
        <v>100</v>
      </c>
      <c r="T17" s="8">
        <v>1</v>
      </c>
      <c r="U17" s="20">
        <f t="shared" si="3"/>
        <v>100</v>
      </c>
      <c r="V17" s="47">
        <v>10</v>
      </c>
      <c r="W17" s="47">
        <v>1</v>
      </c>
      <c r="X17" s="48">
        <v>6</v>
      </c>
      <c r="Y17" s="49">
        <f t="shared" si="4"/>
        <v>60</v>
      </c>
      <c r="Z17" s="50">
        <v>75</v>
      </c>
      <c r="AA17" s="51">
        <v>1</v>
      </c>
      <c r="AB17" s="52">
        <f t="shared" si="5"/>
        <v>75</v>
      </c>
      <c r="AC17" s="47">
        <v>100</v>
      </c>
      <c r="AD17" s="51">
        <v>1</v>
      </c>
      <c r="AE17" s="49">
        <f t="shared" si="6"/>
        <v>100</v>
      </c>
      <c r="AF17" s="19">
        <v>150</v>
      </c>
      <c r="AG17" s="18">
        <v>0</v>
      </c>
      <c r="AH17" s="87">
        <f t="shared" si="20"/>
        <v>0</v>
      </c>
      <c r="AI17" s="19">
        <v>150</v>
      </c>
      <c r="AJ17" s="18">
        <v>0</v>
      </c>
      <c r="AK17" s="87">
        <f t="shared" si="21"/>
        <v>0</v>
      </c>
      <c r="AL17" s="47">
        <v>100</v>
      </c>
      <c r="AM17" s="51">
        <v>0</v>
      </c>
      <c r="AN17" s="49">
        <f t="shared" si="7"/>
        <v>0</v>
      </c>
      <c r="AO17" s="50">
        <v>150</v>
      </c>
      <c r="AP17" s="51">
        <v>0</v>
      </c>
      <c r="AQ17" s="52">
        <f t="shared" si="8"/>
        <v>0</v>
      </c>
      <c r="AR17" s="50">
        <v>450</v>
      </c>
      <c r="AS17" s="51">
        <v>0</v>
      </c>
      <c r="AT17" s="52">
        <f t="shared" si="9"/>
        <v>0</v>
      </c>
      <c r="AU17" s="9">
        <v>300</v>
      </c>
      <c r="AV17" s="6">
        <v>1</v>
      </c>
      <c r="AW17" s="15">
        <f t="shared" si="10"/>
        <v>300</v>
      </c>
      <c r="AX17" s="59">
        <v>10</v>
      </c>
      <c r="AY17" s="60"/>
      <c r="AZ17" s="61">
        <f t="shared" si="11"/>
        <v>0</v>
      </c>
      <c r="BA17" s="62">
        <v>15</v>
      </c>
      <c r="BB17" s="59"/>
      <c r="BC17" s="63">
        <f t="shared" si="12"/>
        <v>0</v>
      </c>
      <c r="BD17" s="23">
        <v>200</v>
      </c>
      <c r="BE17" s="6">
        <v>1</v>
      </c>
      <c r="BF17" s="25">
        <f t="shared" si="13"/>
        <v>200</v>
      </c>
      <c r="BG17" s="99">
        <v>10</v>
      </c>
      <c r="BH17" s="60">
        <v>1</v>
      </c>
      <c r="BI17" s="63">
        <f t="shared" si="14"/>
        <v>10</v>
      </c>
      <c r="BJ17" s="96">
        <v>10</v>
      </c>
      <c r="BK17" s="60">
        <v>3</v>
      </c>
      <c r="BL17" s="61">
        <f t="shared" si="15"/>
        <v>30</v>
      </c>
      <c r="BM17" s="62">
        <v>10</v>
      </c>
      <c r="BN17" s="60"/>
      <c r="BO17" s="63">
        <f t="shared" si="16"/>
        <v>0</v>
      </c>
      <c r="BP17" s="9">
        <v>100</v>
      </c>
      <c r="BQ17" s="148">
        <v>4</v>
      </c>
      <c r="BR17" s="6">
        <v>6</v>
      </c>
      <c r="BS17" s="69">
        <f t="shared" si="22"/>
        <v>150</v>
      </c>
      <c r="BT17" s="73">
        <v>0</v>
      </c>
      <c r="BU17" s="73">
        <v>450</v>
      </c>
      <c r="BV17" s="31">
        <f t="shared" si="17"/>
        <v>1635</v>
      </c>
      <c r="BW17" s="35"/>
    </row>
    <row r="18" spans="1:75" x14ac:dyDescent="0.2">
      <c r="A18" s="162">
        <v>16</v>
      </c>
      <c r="B18" s="140" t="s">
        <v>12</v>
      </c>
      <c r="C18" s="40">
        <v>10</v>
      </c>
      <c r="D18" s="41">
        <v>1</v>
      </c>
      <c r="E18" s="43">
        <f t="shared" si="18"/>
        <v>10</v>
      </c>
      <c r="F18" s="40">
        <v>75</v>
      </c>
      <c r="G18" s="41">
        <v>1</v>
      </c>
      <c r="H18" s="43">
        <f t="shared" si="19"/>
        <v>75</v>
      </c>
      <c r="I18" s="40">
        <v>100</v>
      </c>
      <c r="J18" s="41">
        <v>1</v>
      </c>
      <c r="K18" s="43">
        <f t="shared" si="0"/>
        <v>100</v>
      </c>
      <c r="L18" s="9">
        <v>10</v>
      </c>
      <c r="M18" s="23">
        <v>13</v>
      </c>
      <c r="N18" s="38">
        <v>2.4</v>
      </c>
      <c r="O18" s="15">
        <f t="shared" si="1"/>
        <v>312</v>
      </c>
      <c r="P18" s="14">
        <v>75</v>
      </c>
      <c r="Q18" s="7">
        <v>6</v>
      </c>
      <c r="R18" s="32">
        <f t="shared" si="2"/>
        <v>450</v>
      </c>
      <c r="S18" s="19">
        <v>100</v>
      </c>
      <c r="T18" s="8">
        <v>3</v>
      </c>
      <c r="U18" s="20">
        <f t="shared" si="3"/>
        <v>300</v>
      </c>
      <c r="V18" s="47">
        <v>10</v>
      </c>
      <c r="W18" s="47">
        <v>7</v>
      </c>
      <c r="X18" s="48">
        <v>1.9</v>
      </c>
      <c r="Y18" s="49">
        <f t="shared" si="4"/>
        <v>133</v>
      </c>
      <c r="Z18" s="50">
        <v>75</v>
      </c>
      <c r="AA18" s="51">
        <v>3</v>
      </c>
      <c r="AB18" s="52">
        <f t="shared" si="5"/>
        <v>225</v>
      </c>
      <c r="AC18" s="47">
        <v>100</v>
      </c>
      <c r="AD18" s="51">
        <v>1</v>
      </c>
      <c r="AE18" s="49">
        <f t="shared" si="6"/>
        <v>100</v>
      </c>
      <c r="AF18" s="19">
        <v>150</v>
      </c>
      <c r="AG18" s="18">
        <v>0</v>
      </c>
      <c r="AH18" s="87">
        <f t="shared" si="20"/>
        <v>0</v>
      </c>
      <c r="AI18" s="19">
        <v>150</v>
      </c>
      <c r="AJ18" s="18">
        <v>1</v>
      </c>
      <c r="AK18" s="87">
        <f t="shared" si="21"/>
        <v>150</v>
      </c>
      <c r="AL18" s="47">
        <v>100</v>
      </c>
      <c r="AM18" s="51">
        <v>1</v>
      </c>
      <c r="AN18" s="49">
        <f t="shared" si="7"/>
        <v>100</v>
      </c>
      <c r="AO18" s="50">
        <v>150</v>
      </c>
      <c r="AP18" s="51">
        <v>1</v>
      </c>
      <c r="AQ18" s="52">
        <f t="shared" si="8"/>
        <v>150</v>
      </c>
      <c r="AR18" s="50">
        <v>450</v>
      </c>
      <c r="AS18" s="51">
        <v>0</v>
      </c>
      <c r="AT18" s="52">
        <f t="shared" si="9"/>
        <v>0</v>
      </c>
      <c r="AU18" s="9">
        <v>300</v>
      </c>
      <c r="AV18" s="6">
        <v>3</v>
      </c>
      <c r="AW18" s="15">
        <f t="shared" si="10"/>
        <v>900</v>
      </c>
      <c r="AX18" s="59">
        <v>10</v>
      </c>
      <c r="AY18" s="60">
        <v>2</v>
      </c>
      <c r="AZ18" s="61">
        <f t="shared" si="11"/>
        <v>20</v>
      </c>
      <c r="BA18" s="62">
        <v>15</v>
      </c>
      <c r="BB18" s="59"/>
      <c r="BC18" s="63">
        <f t="shared" si="12"/>
        <v>0</v>
      </c>
      <c r="BD18" s="23">
        <v>200</v>
      </c>
      <c r="BE18" s="6">
        <v>2</v>
      </c>
      <c r="BF18" s="25">
        <f t="shared" si="13"/>
        <v>400</v>
      </c>
      <c r="BG18" s="99">
        <v>10</v>
      </c>
      <c r="BH18" s="60">
        <v>35</v>
      </c>
      <c r="BI18" s="63">
        <f t="shared" si="14"/>
        <v>350</v>
      </c>
      <c r="BJ18" s="96">
        <v>10</v>
      </c>
      <c r="BK18" s="60">
        <v>8</v>
      </c>
      <c r="BL18" s="61">
        <f t="shared" si="15"/>
        <v>80</v>
      </c>
      <c r="BM18" s="62">
        <v>10</v>
      </c>
      <c r="BN18" s="60"/>
      <c r="BO18" s="63">
        <f t="shared" si="16"/>
        <v>0</v>
      </c>
      <c r="BP18" s="9">
        <v>100</v>
      </c>
      <c r="BQ18" s="148">
        <v>14</v>
      </c>
      <c r="BR18" s="6">
        <v>17</v>
      </c>
      <c r="BS18" s="69">
        <f t="shared" si="22"/>
        <v>121.42857142857142</v>
      </c>
      <c r="BT18" s="73">
        <v>0</v>
      </c>
      <c r="BU18" s="73">
        <v>125</v>
      </c>
      <c r="BV18" s="31">
        <f t="shared" si="17"/>
        <v>4101.4285714285716</v>
      </c>
      <c r="BW18" s="35"/>
    </row>
    <row r="19" spans="1:75" ht="17" customHeight="1" x14ac:dyDescent="0.2">
      <c r="A19" s="162">
        <v>17</v>
      </c>
      <c r="B19" s="140" t="s">
        <v>13</v>
      </c>
      <c r="C19" s="40">
        <v>10</v>
      </c>
      <c r="D19" s="41">
        <v>1</v>
      </c>
      <c r="E19" s="43">
        <f t="shared" si="18"/>
        <v>10</v>
      </c>
      <c r="F19" s="40">
        <v>75</v>
      </c>
      <c r="G19" s="41">
        <v>1</v>
      </c>
      <c r="H19" s="43">
        <f t="shared" si="19"/>
        <v>75</v>
      </c>
      <c r="I19" s="40">
        <v>100</v>
      </c>
      <c r="J19" s="41">
        <v>0</v>
      </c>
      <c r="K19" s="43">
        <f t="shared" si="0"/>
        <v>0</v>
      </c>
      <c r="L19" s="9">
        <v>10</v>
      </c>
      <c r="M19" s="23">
        <v>0</v>
      </c>
      <c r="N19" s="38">
        <v>1.7</v>
      </c>
      <c r="O19" s="15">
        <f t="shared" si="1"/>
        <v>0</v>
      </c>
      <c r="P19" s="14">
        <v>75</v>
      </c>
      <c r="Q19" s="7">
        <v>0</v>
      </c>
      <c r="R19" s="32">
        <f t="shared" si="2"/>
        <v>0</v>
      </c>
      <c r="S19" s="19">
        <v>100</v>
      </c>
      <c r="T19" s="8">
        <v>0</v>
      </c>
      <c r="U19" s="20">
        <f t="shared" si="3"/>
        <v>0</v>
      </c>
      <c r="V19" s="47">
        <v>10</v>
      </c>
      <c r="W19" s="47">
        <v>1</v>
      </c>
      <c r="X19" s="48">
        <v>1.4</v>
      </c>
      <c r="Y19" s="49">
        <f t="shared" si="4"/>
        <v>14</v>
      </c>
      <c r="Z19" s="50">
        <v>75</v>
      </c>
      <c r="AA19" s="51">
        <v>0</v>
      </c>
      <c r="AB19" s="52">
        <f t="shared" si="5"/>
        <v>0</v>
      </c>
      <c r="AC19" s="47">
        <v>100</v>
      </c>
      <c r="AD19" s="51">
        <v>0</v>
      </c>
      <c r="AE19" s="49">
        <f t="shared" si="6"/>
        <v>0</v>
      </c>
      <c r="AF19" s="19">
        <v>150</v>
      </c>
      <c r="AG19" s="18">
        <v>0</v>
      </c>
      <c r="AH19" s="87">
        <f t="shared" si="20"/>
        <v>0</v>
      </c>
      <c r="AI19" s="19">
        <v>150</v>
      </c>
      <c r="AJ19" s="18">
        <v>0</v>
      </c>
      <c r="AK19" s="87">
        <f t="shared" si="21"/>
        <v>0</v>
      </c>
      <c r="AL19" s="47">
        <v>100</v>
      </c>
      <c r="AM19" s="51">
        <v>1</v>
      </c>
      <c r="AN19" s="49">
        <f t="shared" si="7"/>
        <v>100</v>
      </c>
      <c r="AO19" s="50">
        <v>150</v>
      </c>
      <c r="AP19" s="51">
        <v>0</v>
      </c>
      <c r="AQ19" s="52">
        <f t="shared" si="8"/>
        <v>0</v>
      </c>
      <c r="AR19" s="50">
        <v>450</v>
      </c>
      <c r="AS19" s="51">
        <v>0</v>
      </c>
      <c r="AT19" s="52">
        <f t="shared" si="9"/>
        <v>0</v>
      </c>
      <c r="AU19" s="9">
        <v>300</v>
      </c>
      <c r="AV19" s="6">
        <v>0</v>
      </c>
      <c r="AW19" s="15">
        <f t="shared" si="10"/>
        <v>0</v>
      </c>
      <c r="AX19" s="59">
        <v>10</v>
      </c>
      <c r="AY19" s="60">
        <v>2</v>
      </c>
      <c r="AZ19" s="61">
        <f t="shared" si="11"/>
        <v>20</v>
      </c>
      <c r="BA19" s="62">
        <v>15</v>
      </c>
      <c r="BB19" s="59"/>
      <c r="BC19" s="63">
        <f t="shared" si="12"/>
        <v>0</v>
      </c>
      <c r="BD19" s="23">
        <v>200</v>
      </c>
      <c r="BE19" s="6">
        <v>2</v>
      </c>
      <c r="BF19" s="25">
        <f t="shared" si="13"/>
        <v>400</v>
      </c>
      <c r="BG19" s="99">
        <v>10</v>
      </c>
      <c r="BH19" s="60">
        <v>5</v>
      </c>
      <c r="BI19" s="63">
        <f t="shared" si="14"/>
        <v>50</v>
      </c>
      <c r="BJ19" s="96">
        <v>10</v>
      </c>
      <c r="BK19" s="60">
        <v>0</v>
      </c>
      <c r="BL19" s="61">
        <f t="shared" si="15"/>
        <v>0</v>
      </c>
      <c r="BM19" s="62">
        <v>10</v>
      </c>
      <c r="BN19" s="60"/>
      <c r="BO19" s="63">
        <f t="shared" si="16"/>
        <v>0</v>
      </c>
      <c r="BP19" s="9">
        <v>100</v>
      </c>
      <c r="BQ19" s="148">
        <v>18</v>
      </c>
      <c r="BR19" s="6">
        <v>17</v>
      </c>
      <c r="BS19" s="69">
        <f t="shared" si="22"/>
        <v>94.444444444444443</v>
      </c>
      <c r="BT19" s="73">
        <v>0</v>
      </c>
      <c r="BU19" s="73">
        <v>50</v>
      </c>
      <c r="BV19" s="31">
        <f t="shared" si="17"/>
        <v>813.44444444444446</v>
      </c>
      <c r="BW19" s="35"/>
    </row>
    <row r="20" spans="1:75" x14ac:dyDescent="0.2">
      <c r="A20" s="162">
        <v>18</v>
      </c>
      <c r="B20" s="140" t="s">
        <v>14</v>
      </c>
      <c r="C20" s="40">
        <v>10</v>
      </c>
      <c r="D20" s="41">
        <v>0</v>
      </c>
      <c r="E20" s="43">
        <f t="shared" si="18"/>
        <v>0</v>
      </c>
      <c r="F20" s="40">
        <v>75</v>
      </c>
      <c r="G20" s="41">
        <v>0</v>
      </c>
      <c r="H20" s="43">
        <f t="shared" si="19"/>
        <v>0</v>
      </c>
      <c r="I20" s="40">
        <v>100</v>
      </c>
      <c r="J20" s="41">
        <v>0</v>
      </c>
      <c r="K20" s="43">
        <f t="shared" si="0"/>
        <v>0</v>
      </c>
      <c r="L20" s="9">
        <v>10</v>
      </c>
      <c r="M20" s="23">
        <v>2</v>
      </c>
      <c r="N20" s="38">
        <v>3.7</v>
      </c>
      <c r="O20" s="15">
        <f t="shared" si="1"/>
        <v>74</v>
      </c>
      <c r="P20" s="14">
        <v>75</v>
      </c>
      <c r="Q20" s="7">
        <v>0</v>
      </c>
      <c r="R20" s="32">
        <f t="shared" si="2"/>
        <v>0</v>
      </c>
      <c r="S20" s="19">
        <v>100</v>
      </c>
      <c r="T20" s="8">
        <v>0</v>
      </c>
      <c r="U20" s="20">
        <f t="shared" si="3"/>
        <v>0</v>
      </c>
      <c r="V20" s="47">
        <v>10</v>
      </c>
      <c r="W20" s="47">
        <v>8</v>
      </c>
      <c r="X20" s="48">
        <v>2.7</v>
      </c>
      <c r="Y20" s="49">
        <f t="shared" si="4"/>
        <v>216</v>
      </c>
      <c r="Z20" s="50">
        <v>75</v>
      </c>
      <c r="AA20" s="51">
        <v>5</v>
      </c>
      <c r="AB20" s="52">
        <f t="shared" si="5"/>
        <v>375</v>
      </c>
      <c r="AC20" s="47">
        <v>100</v>
      </c>
      <c r="AD20" s="51">
        <v>2</v>
      </c>
      <c r="AE20" s="49">
        <f t="shared" si="6"/>
        <v>200</v>
      </c>
      <c r="AF20" s="19">
        <v>150</v>
      </c>
      <c r="AG20" s="18">
        <v>0</v>
      </c>
      <c r="AH20" s="87">
        <f t="shared" si="20"/>
        <v>0</v>
      </c>
      <c r="AI20" s="19">
        <v>150</v>
      </c>
      <c r="AJ20" s="18">
        <v>1</v>
      </c>
      <c r="AK20" s="87">
        <f t="shared" si="21"/>
        <v>150</v>
      </c>
      <c r="AL20" s="47">
        <v>100</v>
      </c>
      <c r="AM20" s="51">
        <v>1</v>
      </c>
      <c r="AN20" s="49">
        <f t="shared" si="7"/>
        <v>100</v>
      </c>
      <c r="AO20" s="50">
        <v>150</v>
      </c>
      <c r="AP20" s="51">
        <v>1</v>
      </c>
      <c r="AQ20" s="52">
        <f t="shared" si="8"/>
        <v>150</v>
      </c>
      <c r="AR20" s="50">
        <v>450</v>
      </c>
      <c r="AS20" s="51">
        <v>1</v>
      </c>
      <c r="AT20" s="52">
        <f t="shared" si="9"/>
        <v>450</v>
      </c>
      <c r="AU20" s="9">
        <v>300</v>
      </c>
      <c r="AV20" s="6">
        <v>2</v>
      </c>
      <c r="AW20" s="15">
        <f t="shared" si="10"/>
        <v>600</v>
      </c>
      <c r="AX20" s="59">
        <v>10</v>
      </c>
      <c r="AY20" s="60"/>
      <c r="AZ20" s="61">
        <f t="shared" si="11"/>
        <v>0</v>
      </c>
      <c r="BA20" s="62">
        <v>15</v>
      </c>
      <c r="BB20" s="59"/>
      <c r="BC20" s="63">
        <f t="shared" si="12"/>
        <v>0</v>
      </c>
      <c r="BD20" s="23">
        <v>200</v>
      </c>
      <c r="BE20" s="6">
        <v>2</v>
      </c>
      <c r="BF20" s="25">
        <f t="shared" si="13"/>
        <v>400</v>
      </c>
      <c r="BG20" s="99">
        <v>10</v>
      </c>
      <c r="BH20" s="60">
        <v>5</v>
      </c>
      <c r="BI20" s="63">
        <f t="shared" si="14"/>
        <v>50</v>
      </c>
      <c r="BJ20" s="96">
        <v>10</v>
      </c>
      <c r="BK20" s="60">
        <v>1</v>
      </c>
      <c r="BL20" s="61">
        <f t="shared" si="15"/>
        <v>10</v>
      </c>
      <c r="BM20" s="62">
        <v>10</v>
      </c>
      <c r="BN20" s="60"/>
      <c r="BO20" s="63">
        <f t="shared" si="16"/>
        <v>0</v>
      </c>
      <c r="BP20" s="9">
        <v>100</v>
      </c>
      <c r="BQ20" s="148">
        <v>6</v>
      </c>
      <c r="BR20" s="6">
        <v>12</v>
      </c>
      <c r="BS20" s="69">
        <f t="shared" si="22"/>
        <v>200</v>
      </c>
      <c r="BT20" s="73">
        <v>0</v>
      </c>
      <c r="BU20" s="73">
        <v>0</v>
      </c>
      <c r="BV20" s="31">
        <f t="shared" si="17"/>
        <v>2975</v>
      </c>
      <c r="BW20" s="35"/>
    </row>
    <row r="21" spans="1:75" ht="18" customHeight="1" x14ac:dyDescent="0.2">
      <c r="A21" s="162">
        <v>19</v>
      </c>
      <c r="B21" s="140" t="s">
        <v>15</v>
      </c>
      <c r="C21" s="40">
        <v>10</v>
      </c>
      <c r="D21" s="41">
        <v>0</v>
      </c>
      <c r="E21" s="43">
        <f t="shared" si="18"/>
        <v>0</v>
      </c>
      <c r="F21" s="40">
        <v>75</v>
      </c>
      <c r="G21" s="41">
        <v>0</v>
      </c>
      <c r="H21" s="43">
        <f t="shared" si="19"/>
        <v>0</v>
      </c>
      <c r="I21" s="40">
        <v>100</v>
      </c>
      <c r="J21" s="41">
        <v>0</v>
      </c>
      <c r="K21" s="43">
        <f t="shared" si="0"/>
        <v>0</v>
      </c>
      <c r="L21" s="9">
        <v>10</v>
      </c>
      <c r="M21" s="23">
        <v>8</v>
      </c>
      <c r="N21" s="38">
        <v>3.1</v>
      </c>
      <c r="O21" s="15">
        <f t="shared" si="1"/>
        <v>248</v>
      </c>
      <c r="P21" s="14">
        <v>75</v>
      </c>
      <c r="Q21" s="7">
        <v>4</v>
      </c>
      <c r="R21" s="32">
        <f t="shared" si="2"/>
        <v>300</v>
      </c>
      <c r="S21" s="19">
        <v>100</v>
      </c>
      <c r="T21" s="8">
        <v>3</v>
      </c>
      <c r="U21" s="20">
        <f t="shared" si="3"/>
        <v>300</v>
      </c>
      <c r="V21" s="47">
        <v>10</v>
      </c>
      <c r="W21" s="47">
        <v>1</v>
      </c>
      <c r="X21" s="48">
        <v>3.1</v>
      </c>
      <c r="Y21" s="49">
        <f t="shared" si="4"/>
        <v>31</v>
      </c>
      <c r="Z21" s="50">
        <v>75</v>
      </c>
      <c r="AA21" s="51">
        <v>1</v>
      </c>
      <c r="AB21" s="52">
        <f t="shared" si="5"/>
        <v>75</v>
      </c>
      <c r="AC21" s="47">
        <v>100</v>
      </c>
      <c r="AD21" s="51">
        <v>0</v>
      </c>
      <c r="AE21" s="49">
        <f t="shared" si="6"/>
        <v>0</v>
      </c>
      <c r="AF21" s="19">
        <v>150</v>
      </c>
      <c r="AG21" s="18">
        <v>0</v>
      </c>
      <c r="AH21" s="87">
        <f t="shared" si="20"/>
        <v>0</v>
      </c>
      <c r="AI21" s="19">
        <v>150</v>
      </c>
      <c r="AJ21" s="18">
        <v>0</v>
      </c>
      <c r="AK21" s="87">
        <f t="shared" si="21"/>
        <v>0</v>
      </c>
      <c r="AL21" s="47">
        <v>100</v>
      </c>
      <c r="AM21" s="51">
        <v>1</v>
      </c>
      <c r="AN21" s="49">
        <f t="shared" si="7"/>
        <v>100</v>
      </c>
      <c r="AO21" s="50">
        <v>150</v>
      </c>
      <c r="AP21" s="51">
        <v>1</v>
      </c>
      <c r="AQ21" s="52">
        <f t="shared" si="8"/>
        <v>150</v>
      </c>
      <c r="AR21" s="50">
        <v>450</v>
      </c>
      <c r="AS21" s="51">
        <v>0</v>
      </c>
      <c r="AT21" s="52">
        <f t="shared" si="9"/>
        <v>0</v>
      </c>
      <c r="AU21" s="9">
        <v>300</v>
      </c>
      <c r="AV21" s="6">
        <v>1</v>
      </c>
      <c r="AW21" s="15">
        <f t="shared" si="10"/>
        <v>300</v>
      </c>
      <c r="AX21" s="59">
        <v>10</v>
      </c>
      <c r="AY21" s="60"/>
      <c r="AZ21" s="61">
        <f t="shared" si="11"/>
        <v>0</v>
      </c>
      <c r="BA21" s="62">
        <v>15</v>
      </c>
      <c r="BB21" s="59"/>
      <c r="BC21" s="63">
        <f t="shared" si="12"/>
        <v>0</v>
      </c>
      <c r="BD21" s="23">
        <v>200</v>
      </c>
      <c r="BE21" s="6">
        <v>2</v>
      </c>
      <c r="BF21" s="25">
        <f t="shared" si="13"/>
        <v>400</v>
      </c>
      <c r="BG21" s="99">
        <v>10</v>
      </c>
      <c r="BH21" s="60">
        <v>8</v>
      </c>
      <c r="BI21" s="63">
        <f t="shared" si="14"/>
        <v>80</v>
      </c>
      <c r="BJ21" s="96">
        <v>10</v>
      </c>
      <c r="BK21" s="60">
        <v>2</v>
      </c>
      <c r="BL21" s="61">
        <f t="shared" si="15"/>
        <v>20</v>
      </c>
      <c r="BM21" s="62">
        <v>10</v>
      </c>
      <c r="BN21" s="60"/>
      <c r="BO21" s="63">
        <f t="shared" si="16"/>
        <v>0</v>
      </c>
      <c r="BP21" s="9">
        <v>100</v>
      </c>
      <c r="BQ21" s="148">
        <v>9</v>
      </c>
      <c r="BR21" s="6">
        <v>15</v>
      </c>
      <c r="BS21" s="69">
        <f t="shared" si="22"/>
        <v>166.66666666666669</v>
      </c>
      <c r="BT21" s="73">
        <v>0</v>
      </c>
      <c r="BU21" s="73">
        <v>650</v>
      </c>
      <c r="BV21" s="31">
        <f t="shared" si="17"/>
        <v>2820.6666666666665</v>
      </c>
      <c r="BW21" s="35"/>
    </row>
    <row r="22" spans="1:75" x14ac:dyDescent="0.2">
      <c r="A22" s="162">
        <v>20</v>
      </c>
      <c r="B22" s="140" t="s">
        <v>16</v>
      </c>
      <c r="C22" s="40">
        <v>10</v>
      </c>
      <c r="D22" s="41">
        <v>2</v>
      </c>
      <c r="E22" s="43">
        <f t="shared" si="18"/>
        <v>20</v>
      </c>
      <c r="F22" s="40">
        <v>75</v>
      </c>
      <c r="G22" s="41">
        <v>2</v>
      </c>
      <c r="H22" s="43">
        <f t="shared" si="19"/>
        <v>150</v>
      </c>
      <c r="I22" s="40">
        <v>100</v>
      </c>
      <c r="J22" s="41">
        <v>2</v>
      </c>
      <c r="K22" s="43">
        <f t="shared" si="0"/>
        <v>200</v>
      </c>
      <c r="L22" s="9">
        <v>10</v>
      </c>
      <c r="M22" s="23">
        <v>7</v>
      </c>
      <c r="N22" s="38">
        <v>5.6</v>
      </c>
      <c r="O22" s="15">
        <f t="shared" si="1"/>
        <v>392</v>
      </c>
      <c r="P22" s="14">
        <v>75</v>
      </c>
      <c r="Q22" s="7">
        <v>4</v>
      </c>
      <c r="R22" s="32">
        <f t="shared" si="2"/>
        <v>300</v>
      </c>
      <c r="S22" s="19">
        <v>100</v>
      </c>
      <c r="T22" s="8">
        <v>2</v>
      </c>
      <c r="U22" s="20">
        <f t="shared" si="3"/>
        <v>200</v>
      </c>
      <c r="V22" s="47">
        <v>10</v>
      </c>
      <c r="W22" s="47">
        <v>10</v>
      </c>
      <c r="X22" s="48">
        <v>4.2</v>
      </c>
      <c r="Y22" s="49">
        <f t="shared" si="4"/>
        <v>420</v>
      </c>
      <c r="Z22" s="50">
        <v>75</v>
      </c>
      <c r="AA22" s="51">
        <v>2</v>
      </c>
      <c r="AB22" s="52">
        <f t="shared" si="5"/>
        <v>150</v>
      </c>
      <c r="AC22" s="47">
        <v>100</v>
      </c>
      <c r="AD22" s="51">
        <v>1</v>
      </c>
      <c r="AE22" s="49">
        <f t="shared" si="6"/>
        <v>100</v>
      </c>
      <c r="AF22" s="19">
        <v>150</v>
      </c>
      <c r="AG22" s="18">
        <v>0</v>
      </c>
      <c r="AH22" s="87">
        <f t="shared" si="20"/>
        <v>0</v>
      </c>
      <c r="AI22" s="19">
        <v>150</v>
      </c>
      <c r="AJ22" s="18">
        <v>0</v>
      </c>
      <c r="AK22" s="87">
        <f t="shared" si="21"/>
        <v>0</v>
      </c>
      <c r="AL22" s="47">
        <v>100</v>
      </c>
      <c r="AM22" s="51">
        <v>1</v>
      </c>
      <c r="AN22" s="49">
        <f t="shared" si="7"/>
        <v>100</v>
      </c>
      <c r="AO22" s="50">
        <v>150</v>
      </c>
      <c r="AP22" s="51">
        <v>1</v>
      </c>
      <c r="AQ22" s="52">
        <f t="shared" si="8"/>
        <v>150</v>
      </c>
      <c r="AR22" s="50">
        <v>450</v>
      </c>
      <c r="AS22" s="51">
        <v>0</v>
      </c>
      <c r="AT22" s="52">
        <f t="shared" si="9"/>
        <v>0</v>
      </c>
      <c r="AU22" s="9">
        <v>300</v>
      </c>
      <c r="AV22" s="6">
        <v>2</v>
      </c>
      <c r="AW22" s="15">
        <f t="shared" si="10"/>
        <v>600</v>
      </c>
      <c r="AX22" s="59">
        <v>10</v>
      </c>
      <c r="AY22" s="60"/>
      <c r="AZ22" s="61">
        <f t="shared" si="11"/>
        <v>0</v>
      </c>
      <c r="BA22" s="62">
        <v>15</v>
      </c>
      <c r="BB22" s="59"/>
      <c r="BC22" s="63">
        <f t="shared" si="12"/>
        <v>0</v>
      </c>
      <c r="BD22" s="23">
        <v>200</v>
      </c>
      <c r="BE22" s="6">
        <v>2</v>
      </c>
      <c r="BF22" s="25">
        <f t="shared" si="13"/>
        <v>400</v>
      </c>
      <c r="BG22" s="99">
        <v>10</v>
      </c>
      <c r="BH22" s="60">
        <v>11</v>
      </c>
      <c r="BI22" s="63">
        <f t="shared" si="14"/>
        <v>110</v>
      </c>
      <c r="BJ22" s="96">
        <v>10</v>
      </c>
      <c r="BK22" s="60">
        <v>3</v>
      </c>
      <c r="BL22" s="61">
        <f t="shared" si="15"/>
        <v>30</v>
      </c>
      <c r="BM22" s="62">
        <v>10</v>
      </c>
      <c r="BN22" s="60"/>
      <c r="BO22" s="63">
        <f t="shared" si="16"/>
        <v>0</v>
      </c>
      <c r="BP22" s="9">
        <v>100</v>
      </c>
      <c r="BQ22" s="148">
        <v>7</v>
      </c>
      <c r="BR22" s="6">
        <v>10</v>
      </c>
      <c r="BS22" s="69">
        <f t="shared" si="22"/>
        <v>142.85714285714286</v>
      </c>
      <c r="BT22" s="73">
        <v>75</v>
      </c>
      <c r="BU22" s="73">
        <v>475</v>
      </c>
      <c r="BV22" s="31">
        <f t="shared" si="17"/>
        <v>4014.8571428571427</v>
      </c>
      <c r="BW22" s="35"/>
    </row>
    <row r="23" spans="1:75" ht="19" customHeight="1" thickBot="1" x14ac:dyDescent="0.25">
      <c r="A23" s="163">
        <v>21</v>
      </c>
      <c r="B23" s="141" t="s">
        <v>17</v>
      </c>
      <c r="C23" s="44">
        <v>10</v>
      </c>
      <c r="D23" s="45">
        <v>0</v>
      </c>
      <c r="E23" s="46">
        <f t="shared" si="18"/>
        <v>0</v>
      </c>
      <c r="F23" s="44">
        <v>75</v>
      </c>
      <c r="G23" s="45">
        <v>0</v>
      </c>
      <c r="H23" s="46">
        <f t="shared" si="19"/>
        <v>0</v>
      </c>
      <c r="I23" s="44">
        <v>100</v>
      </c>
      <c r="J23" s="45">
        <v>0</v>
      </c>
      <c r="K23" s="46">
        <f t="shared" si="0"/>
        <v>0</v>
      </c>
      <c r="L23" s="10">
        <v>10</v>
      </c>
      <c r="M23" s="24">
        <v>4</v>
      </c>
      <c r="N23" s="39">
        <v>4.4000000000000004</v>
      </c>
      <c r="O23" s="16">
        <f t="shared" si="1"/>
        <v>176</v>
      </c>
      <c r="P23" s="30">
        <v>75</v>
      </c>
      <c r="Q23" s="12">
        <v>1</v>
      </c>
      <c r="R23" s="33">
        <f t="shared" si="2"/>
        <v>75</v>
      </c>
      <c r="S23" s="21">
        <v>100</v>
      </c>
      <c r="T23" s="13">
        <v>0</v>
      </c>
      <c r="U23" s="22">
        <f t="shared" si="3"/>
        <v>0</v>
      </c>
      <c r="V23" s="53">
        <v>10</v>
      </c>
      <c r="W23" s="54">
        <v>2</v>
      </c>
      <c r="X23" s="55">
        <v>4.9000000000000004</v>
      </c>
      <c r="Y23" s="56">
        <f t="shared" si="4"/>
        <v>98</v>
      </c>
      <c r="Z23" s="53">
        <v>75</v>
      </c>
      <c r="AA23" s="57">
        <v>0</v>
      </c>
      <c r="AB23" s="58">
        <f t="shared" si="5"/>
        <v>0</v>
      </c>
      <c r="AC23" s="54">
        <v>100</v>
      </c>
      <c r="AD23" s="57">
        <v>0</v>
      </c>
      <c r="AE23" s="56">
        <f t="shared" si="6"/>
        <v>0</v>
      </c>
      <c r="AF23" s="21">
        <v>150</v>
      </c>
      <c r="AG23" s="28">
        <v>0</v>
      </c>
      <c r="AH23" s="87">
        <f t="shared" si="20"/>
        <v>0</v>
      </c>
      <c r="AI23" s="21">
        <v>150</v>
      </c>
      <c r="AJ23" s="28">
        <v>0</v>
      </c>
      <c r="AK23" s="87">
        <f t="shared" si="21"/>
        <v>0</v>
      </c>
      <c r="AL23" s="54">
        <v>100</v>
      </c>
      <c r="AM23" s="57">
        <v>0</v>
      </c>
      <c r="AN23" s="56">
        <f t="shared" si="7"/>
        <v>0</v>
      </c>
      <c r="AO23" s="53">
        <v>150</v>
      </c>
      <c r="AP23" s="57">
        <v>0</v>
      </c>
      <c r="AQ23" s="58">
        <f t="shared" si="8"/>
        <v>0</v>
      </c>
      <c r="AR23" s="53">
        <v>450</v>
      </c>
      <c r="AS23" s="57">
        <v>0</v>
      </c>
      <c r="AT23" s="58">
        <f t="shared" si="9"/>
        <v>0</v>
      </c>
      <c r="AU23" s="10">
        <v>300</v>
      </c>
      <c r="AV23" s="11">
        <v>0</v>
      </c>
      <c r="AW23" s="16">
        <f t="shared" si="10"/>
        <v>0</v>
      </c>
      <c r="AX23" s="64">
        <v>10</v>
      </c>
      <c r="AY23" s="65"/>
      <c r="AZ23" s="66">
        <f t="shared" si="11"/>
        <v>0</v>
      </c>
      <c r="BA23" s="67">
        <v>15</v>
      </c>
      <c r="BB23" s="64"/>
      <c r="BC23" s="68">
        <f t="shared" si="12"/>
        <v>0</v>
      </c>
      <c r="BD23" s="10">
        <v>200</v>
      </c>
      <c r="BE23" s="11">
        <v>2</v>
      </c>
      <c r="BF23" s="26">
        <f t="shared" si="13"/>
        <v>400</v>
      </c>
      <c r="BG23" s="67">
        <v>10</v>
      </c>
      <c r="BH23" s="65">
        <v>30</v>
      </c>
      <c r="BI23" s="68">
        <f t="shared" si="14"/>
        <v>300</v>
      </c>
      <c r="BJ23" s="64">
        <v>10</v>
      </c>
      <c r="BK23" s="65">
        <v>3</v>
      </c>
      <c r="BL23" s="66">
        <f t="shared" si="15"/>
        <v>30</v>
      </c>
      <c r="BM23" s="67">
        <v>10</v>
      </c>
      <c r="BN23" s="65"/>
      <c r="BO23" s="68">
        <f t="shared" si="16"/>
        <v>0</v>
      </c>
      <c r="BP23" s="10">
        <v>100</v>
      </c>
      <c r="BQ23" s="149">
        <v>10</v>
      </c>
      <c r="BR23" s="11">
        <v>18</v>
      </c>
      <c r="BS23" s="70">
        <f t="shared" si="22"/>
        <v>180</v>
      </c>
      <c r="BT23" s="74">
        <v>150</v>
      </c>
      <c r="BU23" s="74">
        <v>400</v>
      </c>
      <c r="BV23" s="37">
        <f t="shared" si="17"/>
        <v>1809</v>
      </c>
      <c r="BW23" s="35"/>
    </row>
    <row r="24" spans="1:75" x14ac:dyDescent="0.2">
      <c r="C24" s="185" t="s">
        <v>61</v>
      </c>
      <c r="D24" s="185"/>
      <c r="E24" s="185"/>
      <c r="F24" s="185"/>
      <c r="G24" s="185"/>
      <c r="H24" s="185"/>
      <c r="I24" s="185"/>
      <c r="J24" s="185"/>
      <c r="K24" s="185"/>
      <c r="L24" s="186" t="s">
        <v>63</v>
      </c>
      <c r="M24" s="186"/>
      <c r="N24" s="186"/>
      <c r="O24" s="186"/>
      <c r="P24" s="186"/>
      <c r="Q24" s="186"/>
      <c r="R24" s="186"/>
      <c r="S24" s="186"/>
      <c r="T24" s="186"/>
      <c r="U24" s="186"/>
      <c r="V24" s="185" t="s">
        <v>64</v>
      </c>
      <c r="W24" s="185"/>
      <c r="X24" s="185"/>
      <c r="Y24" s="185"/>
      <c r="Z24" s="185"/>
      <c r="AA24" s="185"/>
      <c r="AB24" s="185"/>
      <c r="AC24" s="185"/>
      <c r="AD24" s="185"/>
      <c r="AE24" s="185"/>
      <c r="AF24" s="186" t="s">
        <v>67</v>
      </c>
      <c r="AG24" s="186"/>
      <c r="AH24" s="186"/>
      <c r="AI24" s="186"/>
      <c r="AJ24" s="186"/>
      <c r="AK24" s="186"/>
      <c r="AL24" s="185" t="s">
        <v>70</v>
      </c>
      <c r="AM24" s="185"/>
      <c r="AN24" s="185"/>
      <c r="AO24" s="185"/>
      <c r="AP24" s="185"/>
      <c r="AQ24" s="185"/>
      <c r="AR24" s="185"/>
      <c r="AS24" s="185"/>
      <c r="AT24" s="185"/>
      <c r="AU24" s="186" t="s">
        <v>73</v>
      </c>
      <c r="AV24" s="186"/>
      <c r="AW24" s="186"/>
      <c r="AX24" s="185" t="s">
        <v>76</v>
      </c>
      <c r="AY24" s="185"/>
      <c r="AZ24" s="185"/>
      <c r="BA24" s="185"/>
      <c r="BB24" s="185"/>
      <c r="BC24" s="185"/>
      <c r="BD24" s="186" t="s">
        <v>77</v>
      </c>
      <c r="BE24" s="186"/>
      <c r="BF24" s="186"/>
      <c r="BG24" s="185" t="s">
        <v>82</v>
      </c>
      <c r="BH24" s="185"/>
      <c r="BI24" s="185"/>
      <c r="BJ24" s="185"/>
      <c r="BK24" s="185"/>
      <c r="BL24" s="185"/>
      <c r="BM24" s="185"/>
      <c r="BN24" s="185"/>
      <c r="BO24" s="185"/>
      <c r="BP24" s="186" t="s">
        <v>90</v>
      </c>
      <c r="BQ24" s="186"/>
      <c r="BR24" s="186"/>
      <c r="BS24" s="186"/>
      <c r="BT24" s="35"/>
      <c r="BU24" s="35"/>
      <c r="BV24" s="35"/>
      <c r="BW24" s="35"/>
    </row>
    <row r="27" spans="1:75" x14ac:dyDescent="0.2">
      <c r="B27" s="133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75" x14ac:dyDescent="0.2">
      <c r="B28" s="133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5" x14ac:dyDescent="0.2">
      <c r="B29" s="133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5" x14ac:dyDescent="0.2">
      <c r="B30" s="133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5" x14ac:dyDescent="0.2">
      <c r="B31" s="133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5" x14ac:dyDescent="0.2">
      <c r="B32" s="133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133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133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133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133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133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133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133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65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133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9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9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9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133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33" t="s">
        <v>40</v>
      </c>
      <c r="C46" s="4" t="s">
        <v>79</v>
      </c>
      <c r="D46" s="4"/>
    </row>
    <row r="47" spans="2:24" x14ac:dyDescent="0.2">
      <c r="B47" s="29" t="s">
        <v>81</v>
      </c>
      <c r="C47" s="4" t="s">
        <v>80</v>
      </c>
      <c r="D47" s="4"/>
    </row>
    <row r="48" spans="2:24" x14ac:dyDescent="0.2">
      <c r="B48" s="133" t="s">
        <v>83</v>
      </c>
      <c r="C48" s="4" t="s">
        <v>86</v>
      </c>
      <c r="D48" s="4"/>
    </row>
    <row r="49" spans="2:4" x14ac:dyDescent="0.2">
      <c r="B49" s="29" t="s">
        <v>84</v>
      </c>
      <c r="C49" s="4" t="s">
        <v>89</v>
      </c>
      <c r="D49" s="2"/>
    </row>
    <row r="50" spans="2:4" x14ac:dyDescent="0.2">
      <c r="B50" s="29" t="s">
        <v>85</v>
      </c>
      <c r="C50" s="4" t="s">
        <v>56</v>
      </c>
    </row>
  </sheetData>
  <sortState ref="A3:BP23">
    <sortCondition ref="A3"/>
  </sortState>
  <mergeCells count="32">
    <mergeCell ref="BP1:BS1"/>
    <mergeCell ref="BP24:BS24"/>
    <mergeCell ref="BV1:BV2"/>
    <mergeCell ref="BD1:BF1"/>
    <mergeCell ref="BD24:BF24"/>
    <mergeCell ref="BG1:BI1"/>
    <mergeCell ref="BM1:BO1"/>
    <mergeCell ref="BG24:BO24"/>
    <mergeCell ref="AL24:AT24"/>
    <mergeCell ref="AU1:AW1"/>
    <mergeCell ref="AX1:AZ1"/>
    <mergeCell ref="AU24:AW24"/>
    <mergeCell ref="BA1:BC1"/>
    <mergeCell ref="AX24:BC24"/>
    <mergeCell ref="AL1:AN1"/>
    <mergeCell ref="AO1:AQ1"/>
    <mergeCell ref="AR1:AT1"/>
    <mergeCell ref="AC1:AE1"/>
    <mergeCell ref="V24:AE24"/>
    <mergeCell ref="AI1:AK1"/>
    <mergeCell ref="AF24:AK24"/>
    <mergeCell ref="V1:Y1"/>
    <mergeCell ref="Z1:AB1"/>
    <mergeCell ref="AF1:AH1"/>
    <mergeCell ref="C24:K24"/>
    <mergeCell ref="L24:U24"/>
    <mergeCell ref="L1:O1"/>
    <mergeCell ref="P1:R1"/>
    <mergeCell ref="S1:U1"/>
    <mergeCell ref="C1:E1"/>
    <mergeCell ref="F1:H1"/>
    <mergeCell ref="I1:K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7" width="14.5" customWidth="1"/>
  </cols>
  <sheetData>
    <row r="1" spans="1:8" ht="68" customHeight="1" thickBot="1" x14ac:dyDescent="0.25">
      <c r="A1" s="145"/>
      <c r="B1" s="178" t="s">
        <v>57</v>
      </c>
      <c r="C1" s="179" t="s">
        <v>48</v>
      </c>
      <c r="D1" s="180" t="s">
        <v>100</v>
      </c>
      <c r="E1" s="181" t="s">
        <v>101</v>
      </c>
      <c r="F1" s="179" t="s">
        <v>102</v>
      </c>
      <c r="G1" s="179" t="s">
        <v>103</v>
      </c>
      <c r="H1" s="182" t="s">
        <v>49</v>
      </c>
    </row>
    <row r="2" spans="1:8" ht="19" x14ac:dyDescent="0.25">
      <c r="A2" s="142" t="s">
        <v>1</v>
      </c>
      <c r="B2" s="143"/>
      <c r="C2" s="143"/>
      <c r="D2" s="144"/>
      <c r="E2" s="166"/>
      <c r="F2" s="183"/>
      <c r="G2" s="183"/>
      <c r="H2" s="146">
        <f>SUM(B2:G2)</f>
        <v>0</v>
      </c>
    </row>
    <row r="3" spans="1:8" ht="19" x14ac:dyDescent="0.25">
      <c r="A3" s="140" t="s">
        <v>41</v>
      </c>
      <c r="B3" s="135"/>
      <c r="C3" s="135"/>
      <c r="D3" s="137"/>
      <c r="E3" s="166"/>
      <c r="F3" s="183"/>
      <c r="G3" s="183"/>
      <c r="H3" s="135">
        <f t="shared" ref="H3:H22" si="0">SUM(B3:G3)</f>
        <v>0</v>
      </c>
    </row>
    <row r="4" spans="1:8" ht="19" x14ac:dyDescent="0.25">
      <c r="A4" s="140" t="s">
        <v>2</v>
      </c>
      <c r="B4" s="135"/>
      <c r="C4" s="135"/>
      <c r="D4" s="137"/>
      <c r="E4" s="166"/>
      <c r="F4" s="183"/>
      <c r="G4" s="183"/>
      <c r="H4" s="135">
        <f t="shared" si="0"/>
        <v>0</v>
      </c>
    </row>
    <row r="5" spans="1:8" ht="19" x14ac:dyDescent="0.25">
      <c r="A5" s="140" t="s">
        <v>3</v>
      </c>
      <c r="B5" s="135"/>
      <c r="C5" s="135"/>
      <c r="D5" s="137"/>
      <c r="E5" s="166"/>
      <c r="F5" s="183"/>
      <c r="G5" s="183">
        <v>100</v>
      </c>
      <c r="H5" s="135">
        <f t="shared" si="0"/>
        <v>100</v>
      </c>
    </row>
    <row r="6" spans="1:8" ht="19" x14ac:dyDescent="0.25">
      <c r="A6" s="140" t="s">
        <v>4</v>
      </c>
      <c r="B6" s="135">
        <v>150</v>
      </c>
      <c r="C6" s="135">
        <v>150</v>
      </c>
      <c r="D6" s="137"/>
      <c r="E6" s="166"/>
      <c r="F6" s="183">
        <f>75+100+300</f>
        <v>475</v>
      </c>
      <c r="G6" s="183">
        <v>100</v>
      </c>
      <c r="H6" s="135">
        <f t="shared" si="0"/>
        <v>875</v>
      </c>
    </row>
    <row r="7" spans="1:8" ht="19" x14ac:dyDescent="0.25">
      <c r="A7" s="140" t="s">
        <v>5</v>
      </c>
      <c r="B7" s="135"/>
      <c r="C7" s="135">
        <v>150</v>
      </c>
      <c r="D7" s="137">
        <v>50</v>
      </c>
      <c r="E7" s="166"/>
      <c r="F7" s="183">
        <f>75*3+300+600</f>
        <v>1125</v>
      </c>
      <c r="G7" s="183"/>
      <c r="H7" s="135">
        <f t="shared" si="0"/>
        <v>1325</v>
      </c>
    </row>
    <row r="8" spans="1:8" ht="19" x14ac:dyDescent="0.25">
      <c r="A8" s="140" t="s">
        <v>45</v>
      </c>
      <c r="B8" s="135"/>
      <c r="C8" s="135">
        <v>350</v>
      </c>
      <c r="D8" s="137">
        <v>50</v>
      </c>
      <c r="E8" s="166"/>
      <c r="F8" s="183">
        <f>75+100+300</f>
        <v>475</v>
      </c>
      <c r="G8" s="183"/>
      <c r="H8" s="135">
        <f t="shared" si="0"/>
        <v>875</v>
      </c>
    </row>
    <row r="9" spans="1:8" ht="19" x14ac:dyDescent="0.25">
      <c r="A9" s="140" t="s">
        <v>46</v>
      </c>
      <c r="B9" s="135"/>
      <c r="C9" s="135">
        <v>150</v>
      </c>
      <c r="D9" s="137">
        <v>50</v>
      </c>
      <c r="E9" s="166"/>
      <c r="F9" s="183"/>
      <c r="G9" s="183"/>
      <c r="H9" s="135">
        <f t="shared" si="0"/>
        <v>200</v>
      </c>
    </row>
    <row r="10" spans="1:8" ht="19" x14ac:dyDescent="0.25">
      <c r="A10" s="140" t="s">
        <v>43</v>
      </c>
      <c r="B10" s="135">
        <v>150</v>
      </c>
      <c r="C10" s="135">
        <v>250</v>
      </c>
      <c r="D10" s="137">
        <v>50</v>
      </c>
      <c r="E10" s="166">
        <v>150</v>
      </c>
      <c r="F10" s="183">
        <f>75+100</f>
        <v>175</v>
      </c>
      <c r="G10" s="183">
        <v>100</v>
      </c>
      <c r="H10" s="135">
        <f t="shared" si="0"/>
        <v>875</v>
      </c>
    </row>
    <row r="11" spans="1:8" ht="19" x14ac:dyDescent="0.25">
      <c r="A11" s="140" t="s">
        <v>6</v>
      </c>
      <c r="B11" s="135"/>
      <c r="C11" s="135">
        <v>150</v>
      </c>
      <c r="D11" s="137"/>
      <c r="E11" s="166"/>
      <c r="F11" s="183">
        <f>75</f>
        <v>75</v>
      </c>
      <c r="G11" s="183"/>
      <c r="H11" s="135">
        <f t="shared" si="0"/>
        <v>225</v>
      </c>
    </row>
    <row r="12" spans="1:8" ht="19" x14ac:dyDescent="0.25">
      <c r="A12" s="140" t="s">
        <v>7</v>
      </c>
      <c r="B12" s="135">
        <v>150</v>
      </c>
      <c r="C12" s="135">
        <v>150</v>
      </c>
      <c r="D12" s="137"/>
      <c r="E12" s="166">
        <v>150</v>
      </c>
      <c r="F12" s="183">
        <f>75*2+100+300</f>
        <v>550</v>
      </c>
      <c r="G12" s="183">
        <v>100</v>
      </c>
      <c r="H12" s="135">
        <f t="shared" si="0"/>
        <v>1100</v>
      </c>
    </row>
    <row r="13" spans="1:8" ht="19" x14ac:dyDescent="0.25">
      <c r="A13" s="140" t="s">
        <v>8</v>
      </c>
      <c r="B13" s="135">
        <v>150</v>
      </c>
      <c r="C13" s="135">
        <v>200</v>
      </c>
      <c r="D13" s="137"/>
      <c r="E13" s="166"/>
      <c r="F13" s="183"/>
      <c r="G13" s="183">
        <v>100</v>
      </c>
      <c r="H13" s="135">
        <f t="shared" si="0"/>
        <v>450</v>
      </c>
    </row>
    <row r="14" spans="1:8" ht="19" x14ac:dyDescent="0.25">
      <c r="A14" s="140" t="s">
        <v>9</v>
      </c>
      <c r="B14" s="135">
        <v>350</v>
      </c>
      <c r="C14" s="135"/>
      <c r="D14" s="137">
        <v>50</v>
      </c>
      <c r="E14" s="166">
        <v>150</v>
      </c>
      <c r="F14" s="183">
        <f>75*4+200</f>
        <v>500</v>
      </c>
      <c r="G14" s="183">
        <v>100</v>
      </c>
      <c r="H14" s="135">
        <f t="shared" si="0"/>
        <v>1150</v>
      </c>
    </row>
    <row r="15" spans="1:8" ht="19" x14ac:dyDescent="0.25">
      <c r="A15" s="140" t="s">
        <v>10</v>
      </c>
      <c r="B15" s="135"/>
      <c r="C15" s="135"/>
      <c r="D15" s="137">
        <v>50</v>
      </c>
      <c r="E15" s="166"/>
      <c r="F15" s="183"/>
      <c r="G15" s="183"/>
      <c r="H15" s="135">
        <f t="shared" si="0"/>
        <v>50</v>
      </c>
    </row>
    <row r="16" spans="1:8" ht="19" x14ac:dyDescent="0.25">
      <c r="A16" s="140" t="s">
        <v>11</v>
      </c>
      <c r="B16" s="135">
        <v>200</v>
      </c>
      <c r="C16" s="135">
        <v>250</v>
      </c>
      <c r="D16" s="137"/>
      <c r="E16" s="166"/>
      <c r="F16" s="183"/>
      <c r="G16" s="183"/>
      <c r="H16" s="135">
        <f t="shared" si="0"/>
        <v>450</v>
      </c>
    </row>
    <row r="17" spans="1:8" ht="19" x14ac:dyDescent="0.25">
      <c r="A17" s="140" t="s">
        <v>12</v>
      </c>
      <c r="B17" s="135"/>
      <c r="C17" s="135"/>
      <c r="D17" s="137">
        <v>50</v>
      </c>
      <c r="E17" s="166"/>
      <c r="F17" s="183">
        <f>75</f>
        <v>75</v>
      </c>
      <c r="G17" s="183"/>
      <c r="H17" s="135">
        <f t="shared" si="0"/>
        <v>125</v>
      </c>
    </row>
    <row r="18" spans="1:8" ht="19" x14ac:dyDescent="0.25">
      <c r="A18" s="140" t="s">
        <v>13</v>
      </c>
      <c r="B18" s="135"/>
      <c r="C18" s="135"/>
      <c r="D18" s="137">
        <v>50</v>
      </c>
      <c r="E18" s="166"/>
      <c r="F18" s="183"/>
      <c r="G18" s="183"/>
      <c r="H18" s="135">
        <f t="shared" si="0"/>
        <v>50</v>
      </c>
    </row>
    <row r="19" spans="1:8" ht="19" x14ac:dyDescent="0.25">
      <c r="A19" s="140" t="s">
        <v>14</v>
      </c>
      <c r="B19" s="135"/>
      <c r="C19" s="135"/>
      <c r="D19" s="137"/>
      <c r="E19" s="166"/>
      <c r="F19" s="183"/>
      <c r="G19" s="183"/>
      <c r="H19" s="135">
        <f t="shared" si="0"/>
        <v>0</v>
      </c>
    </row>
    <row r="20" spans="1:8" ht="19" x14ac:dyDescent="0.25">
      <c r="A20" s="140" t="s">
        <v>15</v>
      </c>
      <c r="B20" s="135"/>
      <c r="C20" s="135"/>
      <c r="D20" s="137"/>
      <c r="E20" s="166"/>
      <c r="F20" s="183">
        <f>75*2+200+300</f>
        <v>650</v>
      </c>
      <c r="G20" s="183"/>
      <c r="H20" s="135">
        <f t="shared" si="0"/>
        <v>650</v>
      </c>
    </row>
    <row r="21" spans="1:8" ht="19" x14ac:dyDescent="0.25">
      <c r="A21" s="140" t="s">
        <v>16</v>
      </c>
      <c r="B21" s="135">
        <v>150</v>
      </c>
      <c r="C21" s="135">
        <v>150</v>
      </c>
      <c r="D21" s="137"/>
      <c r="E21" s="166"/>
      <c r="F21" s="183">
        <f>75+100</f>
        <v>175</v>
      </c>
      <c r="G21" s="183"/>
      <c r="H21" s="135">
        <f t="shared" si="0"/>
        <v>475</v>
      </c>
    </row>
    <row r="22" spans="1:8" ht="20" thickBot="1" x14ac:dyDescent="0.3">
      <c r="A22" s="141" t="s">
        <v>17</v>
      </c>
      <c r="B22" s="136">
        <v>250</v>
      </c>
      <c r="C22" s="136">
        <v>150</v>
      </c>
      <c r="D22" s="138"/>
      <c r="E22" s="167"/>
      <c r="F22" s="184"/>
      <c r="G22" s="184"/>
      <c r="H22" s="136">
        <f t="shared" si="0"/>
        <v>400</v>
      </c>
    </row>
  </sheetData>
  <pageMargins left="0.75" right="0.75" top="1" bottom="1" header="0.5" footer="0.5"/>
  <pageSetup paperSize="9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45"/>
      <c r="B1" s="158" t="s">
        <v>91</v>
      </c>
      <c r="C1" s="152" t="s">
        <v>92</v>
      </c>
      <c r="D1" s="152" t="s">
        <v>93</v>
      </c>
      <c r="E1" s="152" t="s">
        <v>94</v>
      </c>
      <c r="F1" s="152" t="s">
        <v>95</v>
      </c>
      <c r="G1" s="152" t="s">
        <v>96</v>
      </c>
      <c r="H1" s="152" t="s">
        <v>97</v>
      </c>
      <c r="I1" s="152" t="s">
        <v>98</v>
      </c>
      <c r="J1" s="152" t="s">
        <v>99</v>
      </c>
      <c r="K1" s="153" t="s">
        <v>49</v>
      </c>
    </row>
    <row r="2" spans="1:11" ht="19" x14ac:dyDescent="0.25">
      <c r="A2" s="159" t="s">
        <v>1</v>
      </c>
      <c r="B2" s="154"/>
      <c r="C2" s="155"/>
      <c r="D2" s="155"/>
      <c r="E2" s="155"/>
      <c r="F2" s="155"/>
      <c r="G2" s="155"/>
      <c r="H2" s="155"/>
      <c r="I2" s="155"/>
      <c r="J2" s="169"/>
      <c r="K2" s="172">
        <f>SUM(B2:J2)</f>
        <v>0</v>
      </c>
    </row>
    <row r="3" spans="1:11" ht="19" x14ac:dyDescent="0.25">
      <c r="A3" s="150" t="s">
        <v>41</v>
      </c>
      <c r="B3" s="156"/>
      <c r="C3" s="134"/>
      <c r="D3" s="134"/>
      <c r="E3" s="134"/>
      <c r="F3" s="134"/>
      <c r="G3" s="134"/>
      <c r="H3" s="134"/>
      <c r="I3" s="134"/>
      <c r="J3" s="170"/>
      <c r="K3" s="173">
        <f t="shared" ref="K3:K22" si="0">SUM(B3:J3)</f>
        <v>0</v>
      </c>
    </row>
    <row r="4" spans="1:11" ht="19" x14ac:dyDescent="0.25">
      <c r="A4" s="150" t="s">
        <v>2</v>
      </c>
      <c r="B4" s="156"/>
      <c r="C4" s="134"/>
      <c r="D4" s="134"/>
      <c r="E4" s="134"/>
      <c r="F4" s="134"/>
      <c r="G4" s="134"/>
      <c r="H4" s="134"/>
      <c r="I4" s="134"/>
      <c r="J4" s="170"/>
      <c r="K4" s="173">
        <f t="shared" si="0"/>
        <v>0</v>
      </c>
    </row>
    <row r="5" spans="1:11" ht="19" x14ac:dyDescent="0.25">
      <c r="A5" s="150" t="s">
        <v>3</v>
      </c>
      <c r="B5" s="156"/>
      <c r="C5" s="134"/>
      <c r="D5" s="134"/>
      <c r="E5" s="134"/>
      <c r="F5" s="134"/>
      <c r="G5" s="134"/>
      <c r="H5" s="134"/>
      <c r="I5" s="134"/>
      <c r="J5" s="170"/>
      <c r="K5" s="173">
        <f t="shared" si="0"/>
        <v>0</v>
      </c>
    </row>
    <row r="6" spans="1:11" ht="19" x14ac:dyDescent="0.25">
      <c r="A6" s="150" t="s">
        <v>4</v>
      </c>
      <c r="B6" s="156"/>
      <c r="C6" s="134"/>
      <c r="D6" s="134"/>
      <c r="E6" s="134"/>
      <c r="F6" s="134"/>
      <c r="G6" s="134"/>
      <c r="H6" s="134"/>
      <c r="I6" s="134"/>
      <c r="J6" s="170"/>
      <c r="K6" s="173">
        <f t="shared" si="0"/>
        <v>0</v>
      </c>
    </row>
    <row r="7" spans="1:11" ht="19" x14ac:dyDescent="0.25">
      <c r="A7" s="150" t="s">
        <v>5</v>
      </c>
      <c r="B7" s="156"/>
      <c r="C7" s="134">
        <v>50</v>
      </c>
      <c r="D7" s="134">
        <v>50</v>
      </c>
      <c r="E7" s="134"/>
      <c r="F7" s="134">
        <f>50+100</f>
        <v>150</v>
      </c>
      <c r="G7" s="134"/>
      <c r="H7" s="134"/>
      <c r="I7" s="134"/>
      <c r="J7" s="170"/>
      <c r="K7" s="173">
        <f t="shared" si="0"/>
        <v>250</v>
      </c>
    </row>
    <row r="8" spans="1:11" ht="19" x14ac:dyDescent="0.25">
      <c r="A8" s="150" t="s">
        <v>45</v>
      </c>
      <c r="B8" s="156"/>
      <c r="C8" s="134"/>
      <c r="D8" s="134"/>
      <c r="E8" s="134"/>
      <c r="F8" s="134"/>
      <c r="G8" s="134"/>
      <c r="H8" s="134"/>
      <c r="I8" s="134"/>
      <c r="J8" s="170"/>
      <c r="K8" s="173">
        <f t="shared" si="0"/>
        <v>0</v>
      </c>
    </row>
    <row r="9" spans="1:11" ht="19" x14ac:dyDescent="0.25">
      <c r="A9" s="150" t="s">
        <v>46</v>
      </c>
      <c r="B9" s="156"/>
      <c r="C9" s="134"/>
      <c r="D9" s="134"/>
      <c r="E9" s="134"/>
      <c r="F9" s="134"/>
      <c r="G9" s="134"/>
      <c r="H9" s="134"/>
      <c r="I9" s="134"/>
      <c r="J9" s="170"/>
      <c r="K9" s="173">
        <f t="shared" si="0"/>
        <v>0</v>
      </c>
    </row>
    <row r="10" spans="1:11" ht="19" x14ac:dyDescent="0.25">
      <c r="A10" s="150" t="s">
        <v>43</v>
      </c>
      <c r="B10" s="156"/>
      <c r="C10" s="134">
        <v>100</v>
      </c>
      <c r="D10" s="134"/>
      <c r="E10" s="134"/>
      <c r="F10" s="134"/>
      <c r="G10" s="134"/>
      <c r="H10" s="134"/>
      <c r="I10" s="134"/>
      <c r="J10" s="170"/>
      <c r="K10" s="173">
        <f t="shared" si="0"/>
        <v>100</v>
      </c>
    </row>
    <row r="11" spans="1:11" ht="19" x14ac:dyDescent="0.25">
      <c r="A11" s="150" t="s">
        <v>6</v>
      </c>
      <c r="B11" s="156"/>
      <c r="C11" s="134"/>
      <c r="D11" s="134"/>
      <c r="E11" s="134"/>
      <c r="F11" s="134"/>
      <c r="G11" s="134"/>
      <c r="H11" s="134"/>
      <c r="I11" s="134"/>
      <c r="J11" s="170"/>
      <c r="K11" s="173">
        <f t="shared" si="0"/>
        <v>0</v>
      </c>
    </row>
    <row r="12" spans="1:11" ht="19" x14ac:dyDescent="0.25">
      <c r="A12" s="150" t="s">
        <v>7</v>
      </c>
      <c r="B12" s="156"/>
      <c r="C12" s="134"/>
      <c r="D12" s="134"/>
      <c r="E12" s="134"/>
      <c r="F12" s="134"/>
      <c r="G12" s="134"/>
      <c r="H12" s="134"/>
      <c r="I12" s="134"/>
      <c r="J12" s="170"/>
      <c r="K12" s="173">
        <f t="shared" si="0"/>
        <v>0</v>
      </c>
    </row>
    <row r="13" spans="1:11" ht="19" x14ac:dyDescent="0.25">
      <c r="A13" s="150" t="s">
        <v>8</v>
      </c>
      <c r="B13" s="156"/>
      <c r="C13" s="134"/>
      <c r="D13" s="134"/>
      <c r="E13" s="134"/>
      <c r="F13" s="134"/>
      <c r="G13" s="134"/>
      <c r="H13" s="134"/>
      <c r="I13" s="134"/>
      <c r="J13" s="170"/>
      <c r="K13" s="173">
        <f t="shared" si="0"/>
        <v>0</v>
      </c>
    </row>
    <row r="14" spans="1:11" ht="19" x14ac:dyDescent="0.25">
      <c r="A14" s="150" t="s">
        <v>9</v>
      </c>
      <c r="B14" s="168">
        <v>150</v>
      </c>
      <c r="C14" s="134"/>
      <c r="D14" s="134">
        <v>150</v>
      </c>
      <c r="E14" s="134"/>
      <c r="F14" s="134">
        <v>150</v>
      </c>
      <c r="G14" s="134"/>
      <c r="H14" s="134"/>
      <c r="I14" s="134"/>
      <c r="J14" s="170"/>
      <c r="K14" s="173">
        <f t="shared" si="0"/>
        <v>450</v>
      </c>
    </row>
    <row r="15" spans="1:11" ht="19" x14ac:dyDescent="0.25">
      <c r="A15" s="150" t="s">
        <v>10</v>
      </c>
      <c r="B15" s="156"/>
      <c r="C15" s="134"/>
      <c r="D15" s="134"/>
      <c r="E15" s="134"/>
      <c r="F15" s="134"/>
      <c r="G15" s="134"/>
      <c r="H15" s="134"/>
      <c r="I15" s="134"/>
      <c r="J15" s="170"/>
      <c r="K15" s="173">
        <f t="shared" si="0"/>
        <v>0</v>
      </c>
    </row>
    <row r="16" spans="1:11" ht="19" x14ac:dyDescent="0.25">
      <c r="A16" s="150" t="s">
        <v>11</v>
      </c>
      <c r="B16" s="156"/>
      <c r="C16" s="134"/>
      <c r="D16" s="134"/>
      <c r="E16" s="134"/>
      <c r="F16" s="134"/>
      <c r="G16" s="134"/>
      <c r="H16" s="134"/>
      <c r="I16" s="134"/>
      <c r="J16" s="170"/>
      <c r="K16" s="173">
        <f t="shared" si="0"/>
        <v>0</v>
      </c>
    </row>
    <row r="17" spans="1:11" ht="19" x14ac:dyDescent="0.25">
      <c r="A17" s="150" t="s">
        <v>12</v>
      </c>
      <c r="B17" s="156"/>
      <c r="C17" s="134"/>
      <c r="D17" s="134"/>
      <c r="E17" s="134"/>
      <c r="F17" s="134"/>
      <c r="G17" s="134"/>
      <c r="H17" s="134"/>
      <c r="I17" s="134"/>
      <c r="J17" s="170"/>
      <c r="K17" s="173">
        <f t="shared" si="0"/>
        <v>0</v>
      </c>
    </row>
    <row r="18" spans="1:11" ht="19" x14ac:dyDescent="0.25">
      <c r="A18" s="150" t="s">
        <v>13</v>
      </c>
      <c r="B18" s="156"/>
      <c r="C18" s="134"/>
      <c r="D18" s="134"/>
      <c r="E18" s="134"/>
      <c r="F18" s="134"/>
      <c r="G18" s="134"/>
      <c r="H18" s="134"/>
      <c r="I18" s="134"/>
      <c r="J18" s="170"/>
      <c r="K18" s="173">
        <f t="shared" si="0"/>
        <v>0</v>
      </c>
    </row>
    <row r="19" spans="1:11" ht="19" x14ac:dyDescent="0.25">
      <c r="A19" s="150" t="s">
        <v>14</v>
      </c>
      <c r="B19" s="156"/>
      <c r="C19" s="134"/>
      <c r="D19" s="134"/>
      <c r="E19" s="134"/>
      <c r="F19" s="134"/>
      <c r="G19" s="134"/>
      <c r="H19" s="134"/>
      <c r="I19" s="134"/>
      <c r="J19" s="170"/>
      <c r="K19" s="173">
        <f t="shared" si="0"/>
        <v>0</v>
      </c>
    </row>
    <row r="20" spans="1:11" ht="19" x14ac:dyDescent="0.25">
      <c r="A20" s="150" t="s">
        <v>15</v>
      </c>
      <c r="B20" s="156"/>
      <c r="C20" s="134"/>
      <c r="D20" s="134"/>
      <c r="E20" s="134"/>
      <c r="F20" s="134"/>
      <c r="G20" s="134"/>
      <c r="H20" s="134"/>
      <c r="I20" s="134"/>
      <c r="J20" s="170"/>
      <c r="K20" s="173">
        <f t="shared" si="0"/>
        <v>0</v>
      </c>
    </row>
    <row r="21" spans="1:11" ht="19" x14ac:dyDescent="0.25">
      <c r="A21" s="150" t="s">
        <v>16</v>
      </c>
      <c r="B21" s="168">
        <v>75</v>
      </c>
      <c r="C21" s="134"/>
      <c r="D21" s="134"/>
      <c r="E21" s="134"/>
      <c r="F21" s="134"/>
      <c r="G21" s="134"/>
      <c r="H21" s="134"/>
      <c r="I21" s="134"/>
      <c r="J21" s="170"/>
      <c r="K21" s="173">
        <f t="shared" si="0"/>
        <v>75</v>
      </c>
    </row>
    <row r="22" spans="1:11" ht="20" thickBot="1" x14ac:dyDescent="0.3">
      <c r="A22" s="151" t="s">
        <v>17</v>
      </c>
      <c r="B22" s="157"/>
      <c r="C22" s="139"/>
      <c r="D22" s="139"/>
      <c r="E22" s="139">
        <v>150</v>
      </c>
      <c r="F22" s="139"/>
      <c r="G22" s="139"/>
      <c r="H22" s="139"/>
      <c r="I22" s="139"/>
      <c r="J22" s="171"/>
      <c r="K22" s="174">
        <f t="shared" si="0"/>
        <v>150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2018-03-01T11:19:08Z</dcterms:modified>
</cp:coreProperties>
</file>