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ir/Desktop/"/>
    </mc:Choice>
  </mc:AlternateContent>
  <xr:revisionPtr revIDLastSave="0" documentId="8_{00F01EE8-3E55-9845-9F91-38B2E7A28C39}" xr6:coauthVersionLast="47" xr6:coauthVersionMax="47" xr10:uidLastSave="{00000000-0000-0000-0000-000000000000}"/>
  <bookViews>
    <workbookView xWindow="0" yWindow="740" windowWidth="28800" windowHeight="14840" tabRatio="500" xr2:uid="{00000000-000D-0000-FFFF-FFFF00000000}"/>
  </bookViews>
  <sheets>
    <sheet name="Кубок_Группа А" sheetId="7" r:id="rId1"/>
    <sheet name="Кубок_Группа Б" sheetId="13" r:id="rId2"/>
    <sheet name="п. 5" sheetId="14" r:id="rId3"/>
    <sheet name="п. 6" sheetId="11" r:id="rId4"/>
    <sheet name="п. 7" sheetId="10" r:id="rId5"/>
    <sheet name="п. 13" sheetId="12" r:id="rId6"/>
    <sheet name="п.17" sheetId="1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" i="13" l="1"/>
  <c r="T3" i="13"/>
  <c r="W3" i="13"/>
  <c r="Q4" i="13"/>
  <c r="T4" i="13"/>
  <c r="W4" i="13"/>
  <c r="Q5" i="13"/>
  <c r="T5" i="13"/>
  <c r="W5" i="13"/>
  <c r="Q6" i="13"/>
  <c r="T6" i="13"/>
  <c r="W6" i="13"/>
  <c r="Q7" i="13"/>
  <c r="T7" i="13"/>
  <c r="W7" i="13"/>
  <c r="Q8" i="13"/>
  <c r="T8" i="13"/>
  <c r="W8" i="13"/>
  <c r="Q9" i="13"/>
  <c r="T9" i="13"/>
  <c r="W9" i="13"/>
  <c r="Q10" i="13"/>
  <c r="T10" i="13"/>
  <c r="W10" i="13"/>
  <c r="Q11" i="13"/>
  <c r="T11" i="13"/>
  <c r="W11" i="13"/>
  <c r="Q12" i="13"/>
  <c r="T12" i="13"/>
  <c r="W12" i="13"/>
  <c r="D6" i="14"/>
  <c r="D7" i="14"/>
  <c r="D8" i="14"/>
  <c r="D9" i="14"/>
  <c r="D10" i="14"/>
  <c r="D11" i="14"/>
  <c r="D12" i="14"/>
  <c r="D13" i="14"/>
  <c r="D14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5" i="14"/>
  <c r="G10" i="15" l="1"/>
  <c r="G17" i="12" l="1"/>
  <c r="G18" i="12"/>
  <c r="G19" i="12"/>
  <c r="G20" i="12"/>
  <c r="G21" i="12"/>
  <c r="G22" i="12"/>
  <c r="G23" i="12"/>
  <c r="G24" i="12"/>
  <c r="G25" i="12"/>
  <c r="G26" i="12"/>
  <c r="G27" i="12"/>
  <c r="G28" i="12"/>
  <c r="G16" i="12"/>
  <c r="G6" i="12"/>
  <c r="G7" i="12"/>
  <c r="G8" i="12"/>
  <c r="G9" i="12"/>
  <c r="G10" i="12"/>
  <c r="G11" i="12"/>
  <c r="G12" i="12"/>
  <c r="G13" i="12"/>
  <c r="G14" i="12"/>
  <c r="G5" i="12"/>
  <c r="B25" i="15" l="1"/>
  <c r="G25" i="15" s="1"/>
  <c r="B26" i="15"/>
  <c r="B12" i="15"/>
  <c r="G12" i="15" s="1"/>
  <c r="B11" i="15"/>
  <c r="G11" i="15" s="1"/>
  <c r="B9" i="15"/>
  <c r="G9" i="15" s="1"/>
  <c r="B23" i="15"/>
  <c r="G23" i="15" s="1"/>
  <c r="B8" i="15"/>
  <c r="G8" i="15" s="1"/>
  <c r="B7" i="15"/>
  <c r="G7" i="15" s="1"/>
  <c r="B6" i="15"/>
  <c r="G6" i="15" s="1"/>
  <c r="B21" i="15"/>
  <c r="G21" i="15" s="1"/>
  <c r="B5" i="15"/>
  <c r="G5" i="15" s="1"/>
  <c r="B20" i="15"/>
  <c r="G20" i="15" s="1"/>
  <c r="B4" i="15"/>
  <c r="G4" i="15" s="1"/>
  <c r="B3" i="15"/>
  <c r="G3" i="15" s="1"/>
  <c r="B18" i="15"/>
  <c r="G18" i="15" s="1"/>
  <c r="B17" i="15"/>
  <c r="G17" i="15" s="1"/>
  <c r="B14" i="15"/>
  <c r="G14" i="15" s="1"/>
  <c r="G26" i="15"/>
  <c r="G24" i="15"/>
  <c r="G22" i="15"/>
  <c r="G19" i="15"/>
  <c r="G16" i="15"/>
  <c r="G15" i="15"/>
  <c r="D21" i="10"/>
  <c r="D22" i="10"/>
  <c r="D23" i="10"/>
  <c r="D24" i="10"/>
  <c r="D25" i="10"/>
  <c r="D12" i="10"/>
  <c r="D4" i="10"/>
  <c r="D3" i="10"/>
  <c r="BN12" i="13" l="1"/>
  <c r="BK12" i="13"/>
  <c r="BH12" i="13"/>
  <c r="BE12" i="13"/>
  <c r="BB12" i="13"/>
  <c r="AY12" i="13"/>
  <c r="AV12" i="13"/>
  <c r="AO12" i="13"/>
  <c r="AL12" i="13"/>
  <c r="AI12" i="13"/>
  <c r="AF12" i="13"/>
  <c r="AC12" i="13"/>
  <c r="Z12" i="13"/>
  <c r="N12" i="13"/>
  <c r="K12" i="13"/>
  <c r="H12" i="13"/>
  <c r="E12" i="13"/>
  <c r="BN11" i="13"/>
  <c r="BK11" i="13"/>
  <c r="BH11" i="13"/>
  <c r="BE11" i="13"/>
  <c r="BB11" i="13"/>
  <c r="AY11" i="13"/>
  <c r="AV11" i="13"/>
  <c r="AO11" i="13"/>
  <c r="AL11" i="13"/>
  <c r="AI11" i="13"/>
  <c r="AF11" i="13"/>
  <c r="AC11" i="13"/>
  <c r="Z11" i="13"/>
  <c r="N11" i="13"/>
  <c r="K11" i="13"/>
  <c r="H11" i="13"/>
  <c r="E11" i="13"/>
  <c r="BN10" i="13"/>
  <c r="BK10" i="13"/>
  <c r="BH10" i="13"/>
  <c r="BE10" i="13"/>
  <c r="BB10" i="13"/>
  <c r="AY10" i="13"/>
  <c r="AV10" i="13"/>
  <c r="AO10" i="13"/>
  <c r="AL10" i="13"/>
  <c r="AI10" i="13"/>
  <c r="AF10" i="13"/>
  <c r="AC10" i="13"/>
  <c r="Z10" i="13"/>
  <c r="N10" i="13"/>
  <c r="K10" i="13"/>
  <c r="H10" i="13"/>
  <c r="E10" i="13"/>
  <c r="BN9" i="13"/>
  <c r="BK9" i="13"/>
  <c r="BH9" i="13"/>
  <c r="BE9" i="13"/>
  <c r="BB9" i="13"/>
  <c r="AY9" i="13"/>
  <c r="AV9" i="13"/>
  <c r="AO9" i="13"/>
  <c r="AL9" i="13"/>
  <c r="AI9" i="13"/>
  <c r="AF9" i="13"/>
  <c r="AC9" i="13"/>
  <c r="Z9" i="13"/>
  <c r="N9" i="13"/>
  <c r="K9" i="13"/>
  <c r="H9" i="13"/>
  <c r="E9" i="13"/>
  <c r="BN8" i="13"/>
  <c r="BK8" i="13"/>
  <c r="BH8" i="13"/>
  <c r="BE8" i="13"/>
  <c r="BB8" i="13"/>
  <c r="AY8" i="13"/>
  <c r="AV8" i="13"/>
  <c r="AO8" i="13"/>
  <c r="AL8" i="13"/>
  <c r="AI8" i="13"/>
  <c r="AF8" i="13"/>
  <c r="AC8" i="13"/>
  <c r="Z8" i="13"/>
  <c r="N8" i="13"/>
  <c r="K8" i="13"/>
  <c r="H8" i="13"/>
  <c r="E8" i="13"/>
  <c r="BN7" i="13"/>
  <c r="BK7" i="13"/>
  <c r="BH7" i="13"/>
  <c r="BE7" i="13"/>
  <c r="BB7" i="13"/>
  <c r="AY7" i="13"/>
  <c r="AV7" i="13"/>
  <c r="AO7" i="13"/>
  <c r="AL7" i="13"/>
  <c r="AI7" i="13"/>
  <c r="AF7" i="13"/>
  <c r="AC7" i="13"/>
  <c r="Z7" i="13"/>
  <c r="N7" i="13"/>
  <c r="K7" i="13"/>
  <c r="H7" i="13"/>
  <c r="E7" i="13"/>
  <c r="BN6" i="13"/>
  <c r="BK6" i="13"/>
  <c r="BH6" i="13"/>
  <c r="BE6" i="13"/>
  <c r="BB6" i="13"/>
  <c r="AY6" i="13"/>
  <c r="AV6" i="13"/>
  <c r="AO6" i="13"/>
  <c r="AL6" i="13"/>
  <c r="AI6" i="13"/>
  <c r="AF6" i="13"/>
  <c r="AC6" i="13"/>
  <c r="Z6" i="13"/>
  <c r="N6" i="13"/>
  <c r="K6" i="13"/>
  <c r="H6" i="13"/>
  <c r="E6" i="13"/>
  <c r="BN5" i="13"/>
  <c r="BK5" i="13"/>
  <c r="BH5" i="13"/>
  <c r="BE5" i="13"/>
  <c r="BB5" i="13"/>
  <c r="AY5" i="13"/>
  <c r="AV5" i="13"/>
  <c r="AO5" i="13"/>
  <c r="AL5" i="13"/>
  <c r="AI5" i="13"/>
  <c r="AF5" i="13"/>
  <c r="AC5" i="13"/>
  <c r="Z5" i="13"/>
  <c r="N5" i="13"/>
  <c r="K5" i="13"/>
  <c r="H5" i="13"/>
  <c r="E5" i="13"/>
  <c r="BN4" i="13"/>
  <c r="BK4" i="13"/>
  <c r="BH4" i="13"/>
  <c r="BE4" i="13"/>
  <c r="BB4" i="13"/>
  <c r="AY4" i="13"/>
  <c r="AV4" i="13"/>
  <c r="AO4" i="13"/>
  <c r="AL4" i="13"/>
  <c r="AI4" i="13"/>
  <c r="AF4" i="13"/>
  <c r="AC4" i="13"/>
  <c r="Z4" i="13"/>
  <c r="N4" i="13"/>
  <c r="K4" i="13"/>
  <c r="H4" i="13"/>
  <c r="E4" i="13"/>
  <c r="BN3" i="13"/>
  <c r="BK3" i="13"/>
  <c r="BH3" i="13"/>
  <c r="BE3" i="13"/>
  <c r="BB3" i="13"/>
  <c r="AY3" i="13"/>
  <c r="AV3" i="13"/>
  <c r="AO3" i="13"/>
  <c r="AL3" i="13"/>
  <c r="AI3" i="13"/>
  <c r="AF3" i="13"/>
  <c r="AC3" i="13"/>
  <c r="Z3" i="13"/>
  <c r="N3" i="13"/>
  <c r="K3" i="13"/>
  <c r="H3" i="13"/>
  <c r="E3" i="13"/>
  <c r="BO8" i="13" l="1"/>
  <c r="BO4" i="13"/>
  <c r="BO5" i="13"/>
  <c r="BO12" i="13"/>
  <c r="BO10" i="13"/>
  <c r="BO6" i="13"/>
  <c r="BO9" i="13"/>
  <c r="BO7" i="13"/>
  <c r="BO3" i="13"/>
  <c r="BO11" i="13"/>
  <c r="BK15" i="7"/>
  <c r="BK14" i="7"/>
  <c r="BK13" i="7"/>
  <c r="BK12" i="7"/>
  <c r="BK11" i="7"/>
  <c r="BK10" i="7"/>
  <c r="BK9" i="7"/>
  <c r="BK8" i="7"/>
  <c r="BK7" i="7"/>
  <c r="BK6" i="7"/>
  <c r="BK5" i="7"/>
  <c r="BK4" i="7"/>
  <c r="BK3" i="7"/>
  <c r="Q15" i="7"/>
  <c r="Q14" i="7"/>
  <c r="Q13" i="7"/>
  <c r="Q12" i="7"/>
  <c r="Q11" i="7"/>
  <c r="Q10" i="7"/>
  <c r="Q9" i="7"/>
  <c r="Q8" i="7"/>
  <c r="Q7" i="7"/>
  <c r="Q6" i="7"/>
  <c r="Q5" i="7"/>
  <c r="Q4" i="7"/>
  <c r="Q3" i="7"/>
  <c r="D23" i="11" l="1"/>
  <c r="D21" i="11"/>
  <c r="D3" i="11"/>
  <c r="D4" i="11"/>
  <c r="D12" i="11"/>
  <c r="D25" i="11"/>
  <c r="D24" i="11"/>
  <c r="D22" i="11"/>
  <c r="D20" i="11"/>
  <c r="D19" i="11"/>
  <c r="D18" i="11"/>
  <c r="D17" i="11"/>
  <c r="D16" i="11"/>
  <c r="D14" i="11"/>
  <c r="D13" i="11"/>
  <c r="D11" i="11"/>
  <c r="D10" i="11"/>
  <c r="D9" i="11"/>
  <c r="D8" i="11"/>
  <c r="D7" i="11"/>
  <c r="D6" i="11"/>
  <c r="D5" i="11"/>
  <c r="D5" i="10" l="1"/>
  <c r="D17" i="10"/>
  <c r="D18" i="10"/>
  <c r="D19" i="10"/>
  <c r="D20" i="10"/>
  <c r="D16" i="10"/>
  <c r="D6" i="10"/>
  <c r="D7" i="10"/>
  <c r="D8" i="10"/>
  <c r="D9" i="10"/>
  <c r="D10" i="10"/>
  <c r="D11" i="10"/>
  <c r="D13" i="10"/>
  <c r="D14" i="10"/>
  <c r="BN6" i="7" l="1"/>
  <c r="BH6" i="7"/>
  <c r="BE6" i="7"/>
  <c r="BB6" i="7"/>
  <c r="AY6" i="7"/>
  <c r="AV6" i="7"/>
  <c r="AO6" i="7"/>
  <c r="AL6" i="7"/>
  <c r="AI6" i="7"/>
  <c r="AF6" i="7"/>
  <c r="AC6" i="7"/>
  <c r="Z6" i="7"/>
  <c r="W6" i="7"/>
  <c r="T6" i="7"/>
  <c r="N6" i="7"/>
  <c r="K6" i="7"/>
  <c r="H6" i="7"/>
  <c r="E6" i="7"/>
  <c r="BN15" i="7"/>
  <c r="BH15" i="7"/>
  <c r="BE15" i="7"/>
  <c r="BB15" i="7"/>
  <c r="AY15" i="7"/>
  <c r="AV15" i="7"/>
  <c r="AO15" i="7"/>
  <c r="AL15" i="7"/>
  <c r="AI15" i="7"/>
  <c r="AF15" i="7"/>
  <c r="AC15" i="7"/>
  <c r="Z15" i="7"/>
  <c r="W15" i="7"/>
  <c r="T15" i="7"/>
  <c r="N15" i="7"/>
  <c r="K15" i="7"/>
  <c r="H15" i="7"/>
  <c r="E15" i="7"/>
  <c r="BN14" i="7"/>
  <c r="BH14" i="7"/>
  <c r="BE14" i="7"/>
  <c r="BB14" i="7"/>
  <c r="AY14" i="7"/>
  <c r="AV14" i="7"/>
  <c r="AO14" i="7"/>
  <c r="AL14" i="7"/>
  <c r="AI14" i="7"/>
  <c r="AF14" i="7"/>
  <c r="AC14" i="7"/>
  <c r="Z14" i="7"/>
  <c r="W14" i="7"/>
  <c r="T14" i="7"/>
  <c r="N14" i="7"/>
  <c r="K14" i="7"/>
  <c r="H14" i="7"/>
  <c r="E14" i="7"/>
  <c r="BN13" i="7"/>
  <c r="BH13" i="7"/>
  <c r="BE13" i="7"/>
  <c r="BB13" i="7"/>
  <c r="AY13" i="7"/>
  <c r="AV13" i="7"/>
  <c r="AO13" i="7"/>
  <c r="AL13" i="7"/>
  <c r="AI13" i="7"/>
  <c r="AF13" i="7"/>
  <c r="AC13" i="7"/>
  <c r="Z13" i="7"/>
  <c r="W13" i="7"/>
  <c r="T13" i="7"/>
  <c r="N13" i="7"/>
  <c r="K13" i="7"/>
  <c r="H13" i="7"/>
  <c r="E13" i="7"/>
  <c r="BN12" i="7"/>
  <c r="BH12" i="7"/>
  <c r="BE12" i="7"/>
  <c r="BB12" i="7"/>
  <c r="AY12" i="7"/>
  <c r="AV12" i="7"/>
  <c r="AO12" i="7"/>
  <c r="AL12" i="7"/>
  <c r="AI12" i="7"/>
  <c r="AF12" i="7"/>
  <c r="AC12" i="7"/>
  <c r="Z12" i="7"/>
  <c r="W12" i="7"/>
  <c r="T12" i="7"/>
  <c r="N12" i="7"/>
  <c r="K12" i="7"/>
  <c r="H12" i="7"/>
  <c r="E12" i="7"/>
  <c r="BN11" i="7"/>
  <c r="BH11" i="7"/>
  <c r="BE11" i="7"/>
  <c r="BB11" i="7"/>
  <c r="AY11" i="7"/>
  <c r="AV11" i="7"/>
  <c r="AO11" i="7"/>
  <c r="AL11" i="7"/>
  <c r="AI11" i="7"/>
  <c r="AF11" i="7"/>
  <c r="AC11" i="7"/>
  <c r="Z11" i="7"/>
  <c r="W11" i="7"/>
  <c r="T11" i="7"/>
  <c r="N11" i="7"/>
  <c r="K11" i="7"/>
  <c r="H11" i="7"/>
  <c r="E11" i="7"/>
  <c r="BN10" i="7"/>
  <c r="BH10" i="7"/>
  <c r="BE10" i="7"/>
  <c r="BB10" i="7"/>
  <c r="AY10" i="7"/>
  <c r="AV10" i="7"/>
  <c r="AO10" i="7"/>
  <c r="AL10" i="7"/>
  <c r="AI10" i="7"/>
  <c r="AF10" i="7"/>
  <c r="AC10" i="7"/>
  <c r="Z10" i="7"/>
  <c r="W10" i="7"/>
  <c r="T10" i="7"/>
  <c r="N10" i="7"/>
  <c r="K10" i="7"/>
  <c r="H10" i="7"/>
  <c r="E10" i="7"/>
  <c r="BN9" i="7"/>
  <c r="BH9" i="7"/>
  <c r="BE9" i="7"/>
  <c r="BB9" i="7"/>
  <c r="AY9" i="7"/>
  <c r="AV9" i="7"/>
  <c r="AO9" i="7"/>
  <c r="AL9" i="7"/>
  <c r="AI9" i="7"/>
  <c r="AF9" i="7"/>
  <c r="AC9" i="7"/>
  <c r="Z9" i="7"/>
  <c r="W9" i="7"/>
  <c r="T9" i="7"/>
  <c r="N9" i="7"/>
  <c r="K9" i="7"/>
  <c r="H9" i="7"/>
  <c r="E9" i="7"/>
  <c r="BN8" i="7"/>
  <c r="BH8" i="7"/>
  <c r="BE8" i="7"/>
  <c r="BB8" i="7"/>
  <c r="AY8" i="7"/>
  <c r="AV8" i="7"/>
  <c r="AO8" i="7"/>
  <c r="AL8" i="7"/>
  <c r="AI8" i="7"/>
  <c r="AF8" i="7"/>
  <c r="AC8" i="7"/>
  <c r="Z8" i="7"/>
  <c r="W8" i="7"/>
  <c r="T8" i="7"/>
  <c r="N8" i="7"/>
  <c r="K8" i="7"/>
  <c r="H8" i="7"/>
  <c r="E8" i="7"/>
  <c r="BN7" i="7"/>
  <c r="BH7" i="7"/>
  <c r="BE7" i="7"/>
  <c r="BB7" i="7"/>
  <c r="AY7" i="7"/>
  <c r="AV7" i="7"/>
  <c r="AO7" i="7"/>
  <c r="AL7" i="7"/>
  <c r="AI7" i="7"/>
  <c r="AF7" i="7"/>
  <c r="AC7" i="7"/>
  <c r="Z7" i="7"/>
  <c r="W7" i="7"/>
  <c r="T7" i="7"/>
  <c r="N7" i="7"/>
  <c r="K7" i="7"/>
  <c r="H7" i="7"/>
  <c r="E7" i="7"/>
  <c r="BN5" i="7"/>
  <c r="BH5" i="7"/>
  <c r="BE5" i="7"/>
  <c r="BB5" i="7"/>
  <c r="AY5" i="7"/>
  <c r="AV5" i="7"/>
  <c r="AO5" i="7"/>
  <c r="AL5" i="7"/>
  <c r="AI5" i="7"/>
  <c r="AF5" i="7"/>
  <c r="AC5" i="7"/>
  <c r="Z5" i="7"/>
  <c r="W5" i="7"/>
  <c r="T5" i="7"/>
  <c r="N5" i="7"/>
  <c r="K5" i="7"/>
  <c r="H5" i="7"/>
  <c r="E5" i="7"/>
  <c r="BN4" i="7"/>
  <c r="BH4" i="7"/>
  <c r="BE4" i="7"/>
  <c r="BB4" i="7"/>
  <c r="AY4" i="7"/>
  <c r="AV4" i="7"/>
  <c r="AO4" i="7"/>
  <c r="AL4" i="7"/>
  <c r="AI4" i="7"/>
  <c r="AF4" i="7"/>
  <c r="AC4" i="7"/>
  <c r="Z4" i="7"/>
  <c r="W4" i="7"/>
  <c r="T4" i="7"/>
  <c r="N4" i="7"/>
  <c r="K4" i="7"/>
  <c r="H4" i="7"/>
  <c r="E4" i="7"/>
  <c r="BN3" i="7"/>
  <c r="BH3" i="7"/>
  <c r="BE3" i="7"/>
  <c r="BB3" i="7"/>
  <c r="AY3" i="7"/>
  <c r="AV3" i="7"/>
  <c r="AO3" i="7"/>
  <c r="AL3" i="7"/>
  <c r="AI3" i="7"/>
  <c r="AF3" i="7"/>
  <c r="AC3" i="7"/>
  <c r="Z3" i="7"/>
  <c r="W3" i="7"/>
  <c r="T3" i="7"/>
  <c r="N3" i="7"/>
  <c r="K3" i="7"/>
  <c r="H3" i="7"/>
  <c r="E3" i="7"/>
  <c r="BO4" i="7" l="1"/>
  <c r="BO12" i="7"/>
  <c r="BO3" i="7"/>
  <c r="BO6" i="7"/>
  <c r="BO5" i="7"/>
  <c r="BO10" i="7"/>
  <c r="BO8" i="7"/>
  <c r="BO13" i="7"/>
  <c r="BO14" i="7"/>
  <c r="BO7" i="7"/>
  <c r="BO15" i="7"/>
  <c r="BO11" i="7"/>
  <c r="BO9" i="7"/>
</calcChain>
</file>

<file path=xl/sharedStrings.xml><?xml version="1.0" encoding="utf-8"?>
<sst xmlns="http://schemas.openxmlformats.org/spreadsheetml/2006/main" count="463" uniqueCount="105">
  <si>
    <t xml:space="preserve"> </t>
  </si>
  <si>
    <t>Показатель 1</t>
  </si>
  <si>
    <t>Показатель 2</t>
  </si>
  <si>
    <t>Показатель 3</t>
  </si>
  <si>
    <t>Показатель 4</t>
  </si>
  <si>
    <t>Показатель 5</t>
  </si>
  <si>
    <t>Показатель 6</t>
  </si>
  <si>
    <t>Показатель 7</t>
  </si>
  <si>
    <t>Показатель 8</t>
  </si>
  <si>
    <t>Показатель 9</t>
  </si>
  <si>
    <t>Показатель 10</t>
  </si>
  <si>
    <t>Показатель 11</t>
  </si>
  <si>
    <t>Показатель 12</t>
  </si>
  <si>
    <t>Показатель 13</t>
  </si>
  <si>
    <t>Показатель 14</t>
  </si>
  <si>
    <t>Показатель 15</t>
  </si>
  <si>
    <t>Показатель 16</t>
  </si>
  <si>
    <t>Показатель 17</t>
  </si>
  <si>
    <t>Показатель 18</t>
  </si>
  <si>
    <t>Показатель 19</t>
  </si>
  <si>
    <t>Показатель 20</t>
  </si>
  <si>
    <t>Показатель 21</t>
  </si>
  <si>
    <t>Показатель 22</t>
  </si>
  <si>
    <t>Показатель 23</t>
  </si>
  <si>
    <t>Показатель 24</t>
  </si>
  <si>
    <t>ИТОГО</t>
  </si>
  <si>
    <t>п/п</t>
  </si>
  <si>
    <t>Город Группа А</t>
  </si>
  <si>
    <t>Вес</t>
  </si>
  <si>
    <t>Знач</t>
  </si>
  <si>
    <t>Итог</t>
  </si>
  <si>
    <t>Значение</t>
  </si>
  <si>
    <t>Балаково</t>
  </si>
  <si>
    <t>Билибино</t>
  </si>
  <si>
    <t>Волгодонск</t>
  </si>
  <si>
    <t>Глазов</t>
  </si>
  <si>
    <t>Десногорск</t>
  </si>
  <si>
    <t>Димитровград</t>
  </si>
  <si>
    <t>Заречный CО</t>
  </si>
  <si>
    <t>Курчатов</t>
  </si>
  <si>
    <t>Нововоронеж</t>
  </si>
  <si>
    <t>Полярные Зори</t>
  </si>
  <si>
    <t>Сосновый Бор</t>
  </si>
  <si>
    <t>Усолье-Сибирское</t>
  </si>
  <si>
    <t>Удомля</t>
  </si>
  <si>
    <t>Дети</t>
  </si>
  <si>
    <t>Взрослые</t>
  </si>
  <si>
    <t>Муниципалитет</t>
  </si>
  <si>
    <t>СМИ</t>
  </si>
  <si>
    <t>Количество участников «Школы проектов», успешно прошедших обучение</t>
  </si>
  <si>
    <t>Доля школ, команды от которых приняли участие в муниципальном этапе Метапредметной олимпиады</t>
  </si>
  <si>
    <t>Доля детских садов, команды от которых приняли участие в муниципальном этапе мероприятия для дошкольников</t>
  </si>
  <si>
    <t>Количество финалистов мероприятия для родителей.</t>
  </si>
  <si>
    <t>Количество полуфиналистов Конкурсов педагогических работников школ и детских садов в рамках проекта «Школа Росатома»</t>
  </si>
  <si>
    <t>Количество победителей Конкурсов педагогических работников школ и детских садов</t>
  </si>
  <si>
    <t>Количество корректно заполненных заявок на Конкурс муниципалитетов, реализующих мероприятия, направленные на поддержку и развитие талантов детей в рамках проекта «Школа Росатома»</t>
  </si>
  <si>
    <t>Количество победителей Конкурса муниципалитетов, реализующих мероприятия, направленные на поддержку и развитие талантов детей в рамках проекта «Школа Росатома»</t>
  </si>
  <si>
    <t>Количество мероприятий для талантливых детей, в рамках которых в городе-участнике проекта «Школа Росатома» организованы и проведены муниципальные этапы</t>
  </si>
  <si>
    <t>Участие в Конкурсе городов-участников проекта «Школа Росатома», организующих общегородской Выпускной вечер.</t>
  </si>
  <si>
    <t xml:space="preserve">Участие в Конкурсе городов-участников проекта «Школа Росатома», организующих общегородской День Знаний. </t>
  </si>
  <si>
    <t xml:space="preserve">Количество предварительно согласованных с руководством проекта и самостоятельно реализованных городом мероприятий, направленных на распространение моделей, механизмов и практик, реализованных ранее и признанных эффективными в рамках проекта «Школа Росатома». </t>
  </si>
  <si>
    <t xml:space="preserve">Своевременное и качественное выполнение дополнительных заданий по повышению эффективности реализации мероприятий проекта «Школа Росатома» в городах-участниках рейтинга. </t>
  </si>
  <si>
    <t>Количество новостных заметок, полностью посвященных мероприятиям (событиям) проекта «Школа Росатома», опубликованных в газете (журнале)</t>
  </si>
  <si>
    <t xml:space="preserve">Количество статей, полностью посвященных мероприятиям (событиям) проекта «Школа Росатома», опубликованных в газете (журнале). </t>
  </si>
  <si>
    <t>Количество уникальных репортажей в новостных или информационных выпусках на телевидении (продолжительность – не менее 1 минуты)</t>
  </si>
  <si>
    <t>Количество уникальных тематических выпусков (продолжительность – не менее 5 минут) телепередачи на телевидении</t>
  </si>
  <si>
    <t>Количество уникальных текстовых репортажей, полностью посвященных мероприятиям (событиям) проекта «Школа Росатома», в новостных лентах на информационном Интернет-портале, зарегистрированном в качестве СМИ</t>
  </si>
  <si>
    <t>Количество репортажей медиапроекта «АтомМЕДИА», полностью посвященных событиям проекта «Школа Росатома», подготовленных юными журналистами городов-участников проекта «Школа Росатома»</t>
  </si>
  <si>
    <t>Город Группа Б</t>
  </si>
  <si>
    <t>Железногорск</t>
  </si>
  <si>
    <t>Заречный ЗАТО</t>
  </si>
  <si>
    <t>Зеленогорск</t>
  </si>
  <si>
    <t>Лесной</t>
  </si>
  <si>
    <t>Новоуральск</t>
  </si>
  <si>
    <t>Озерск</t>
  </si>
  <si>
    <t>Саров</t>
  </si>
  <si>
    <t>Северск</t>
  </si>
  <si>
    <t>Снежинск</t>
  </si>
  <si>
    <t>Трехгорный</t>
  </si>
  <si>
    <t>Итого</t>
  </si>
  <si>
    <t>Кол-во д/с</t>
  </si>
  <si>
    <t>Доля детских садов, команды от которых приняли участие в муниципальном этапе мероприятия для дошкольников.</t>
  </si>
  <si>
    <t>Кол-во школ</t>
  </si>
  <si>
    <t>Кол-во школ, команды от которых приняли участие в муниципальном этапе Метапредметной олимпиады</t>
  </si>
  <si>
    <t>п.3.3.3 Количество мероприятий для талантливых детей, в рамках которых в городе-участнике организованы и проведены муниципальные этапы</t>
  </si>
  <si>
    <t>Наименование мероприятия для талантливых детей</t>
  </si>
  <si>
    <t>Зона Б</t>
  </si>
  <si>
    <t>Метапредметная олимпиада</t>
  </si>
  <si>
    <t>Зона А</t>
  </si>
  <si>
    <t>Количество финалистов мероприятия для талантливых детей (мероприятие инженерной направленности, мероприятие для дошкольников)</t>
  </si>
  <si>
    <t>Количество победителей мероприятия для талантливых детей (мероприятие инженерной направленности, мероприятие для дошкольников)</t>
  </si>
  <si>
    <t>Количество команд финалистов Фестиваля "Снежные мультярики"</t>
  </si>
  <si>
    <t xml:space="preserve">Количество публикаций о мероприятиях проекта в сообществах в социальной сети «ВКонтакте» с количеством участников не менее 3 тыс. человек и количеством просмотров публикации не менее 1,5 тыс. пользователями </t>
  </si>
  <si>
    <t>Спортивный чемпионат «Школы Росатома» 5+</t>
  </si>
  <si>
    <t>п.3.1.5 Количество детей, прошедших в финал системных мероприятий</t>
  </si>
  <si>
    <t>Количество детей, прошедших в финал системных мероприятий</t>
  </si>
  <si>
    <t>Вместе по нашей России</t>
  </si>
  <si>
    <t>Количество детских садов, команды от которых приняли участие в
муниципальном этапе мероприятия для дошкольников «Чемпионат «Школы Росатома» по хоккею на траве 5+»</t>
  </si>
  <si>
    <t>Школа проектов</t>
  </si>
  <si>
    <t>Танцующий город</t>
  </si>
  <si>
    <t>Семейные советы</t>
  </si>
  <si>
    <t>Снежные мультярики</t>
  </si>
  <si>
    <t>Финал метапредметной олимпиады</t>
  </si>
  <si>
    <t>Проведение финалов Конкурсов для педагогических работников школ и д/с</t>
  </si>
  <si>
    <t xml:space="preserve">Фестиваль авторской музыки и поэзии «U-235. Новые песни»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</si>
</sst>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</borders>
  <cellStyleXfs count="15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4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1" fontId="4" fillId="2" borderId="2" xfId="0" applyNumberFormat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" fontId="4" fillId="2" borderId="5" xfId="0" applyNumberFormat="1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6" fillId="3" borderId="18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1" fontId="4" fillId="2" borderId="6" xfId="0" applyNumberFormat="1" applyFont="1" applyFill="1" applyBorder="1" applyAlignment="1">
      <alignment horizontal="center" vertical="center" shrinkToFit="1"/>
    </xf>
    <xf numFmtId="1" fontId="4" fillId="2" borderId="7" xfId="0" applyNumberFormat="1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9" fillId="4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6" fillId="2" borderId="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9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3" fillId="0" borderId="0" xfId="0" applyFont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25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/>
    </xf>
    <xf numFmtId="0" fontId="9" fillId="0" borderId="8" xfId="0" applyFont="1" applyBorder="1" applyAlignment="1">
      <alignment horizontal="center"/>
    </xf>
  </cellXfs>
  <cellStyles count="153">
    <cellStyle name="Гиперссылка" xfId="57" builtinId="8" hidden="1"/>
    <cellStyle name="Гиперссылка" xfId="47" builtinId="8" hidden="1"/>
    <cellStyle name="Гиперссылка" xfId="37" builtinId="8" hidden="1"/>
    <cellStyle name="Гиперссылка" xfId="25" builtinId="8" hidden="1"/>
    <cellStyle name="Гиперссылка" xfId="63" builtinId="8" hidden="1"/>
    <cellStyle name="Гиперссылка" xfId="79" builtinId="8" hidden="1"/>
    <cellStyle name="Гиперссылка" xfId="95" builtinId="8" hidden="1"/>
    <cellStyle name="Гиперссылка" xfId="111" builtinId="8" hidden="1"/>
    <cellStyle name="Гиперссылка" xfId="127" builtinId="8" hidden="1"/>
    <cellStyle name="Гиперссылка" xfId="105" builtinId="8" hidden="1"/>
    <cellStyle name="Гиперссылка" xfId="117" builtinId="8" hidden="1"/>
    <cellStyle name="Гиперссылка" xfId="125" builtinId="8" hidden="1"/>
    <cellStyle name="Гиперссылка" xfId="137" builtinId="8" hidden="1"/>
    <cellStyle name="Гиперссылка" xfId="149" builtinId="8" hidden="1"/>
    <cellStyle name="Гиперссылка" xfId="147" builtinId="8" hidden="1"/>
    <cellStyle name="Гиперссылка" xfId="135" builtinId="8" hidden="1"/>
    <cellStyle name="Гиперссылка" xfId="143" builtinId="8" hidden="1"/>
    <cellStyle name="Гиперссылка" xfId="129" builtinId="8" hidden="1"/>
    <cellStyle name="Гиперссылка" xfId="97" builtinId="8" hidden="1"/>
    <cellStyle name="Гиперссылка" xfId="81" builtinId="8" hidden="1"/>
    <cellStyle name="Гиперссылка" xfId="89" builtinId="8" hidden="1"/>
    <cellStyle name="Гиперссылка" xfId="69" builtinId="8" hidden="1"/>
    <cellStyle name="Гиперссылка" xfId="65" builtinId="8" hidden="1"/>
    <cellStyle name="Гиперссылка" xfId="61" builtinId="8" hidden="1"/>
    <cellStyle name="Гиперссылка" xfId="73" builtinId="8" hidden="1"/>
    <cellStyle name="Гиперссылка" xfId="93" builtinId="8" hidden="1"/>
    <cellStyle name="Гиперссылка" xfId="85" builtinId="8" hidden="1"/>
    <cellStyle name="Гиперссылка" xfId="77" builtinId="8" hidden="1"/>
    <cellStyle name="Гиперссылка" xfId="113" builtinId="8" hidden="1"/>
    <cellStyle name="Гиперссылка" xfId="145" builtinId="8" hidden="1"/>
    <cellStyle name="Гиперссылка" xfId="131" builtinId="8" hidden="1"/>
    <cellStyle name="Гиперссылка" xfId="139" builtinId="8" hidden="1"/>
    <cellStyle name="Гиперссылка" xfId="151" builtinId="8" hidden="1"/>
    <cellStyle name="Гиперссылка" xfId="141" builtinId="8" hidden="1"/>
    <cellStyle name="Гиперссылка" xfId="133" builtinId="8" hidden="1"/>
    <cellStyle name="Гиперссылка" xfId="121" builtinId="8" hidden="1"/>
    <cellStyle name="Гиперссылка" xfId="109" builtinId="8" hidden="1"/>
    <cellStyle name="Гиперссылка" xfId="101" builtinId="8" hidden="1"/>
    <cellStyle name="Гиперссылка" xfId="119" builtinId="8" hidden="1"/>
    <cellStyle name="Гиперссылка" xfId="103" builtinId="8" hidden="1"/>
    <cellStyle name="Гиперссылка" xfId="87" builtinId="8" hidden="1"/>
    <cellStyle name="Гиперссылка" xfId="71" builtinId="8" hidden="1"/>
    <cellStyle name="Гиперссылка" xfId="21" builtinId="8" hidden="1"/>
    <cellStyle name="Гиперссылка" xfId="31" builtinId="8" hidden="1"/>
    <cellStyle name="Гиперссылка" xfId="41" builtinId="8" hidden="1"/>
    <cellStyle name="Гиперссылка" xfId="53" builtinId="8" hidden="1"/>
    <cellStyle name="Гиперссылка" xfId="43" builtinId="8" hidden="1"/>
    <cellStyle name="Гиперссылка" xfId="29" builtinId="8" hidden="1"/>
    <cellStyle name="Гиперссылка" xfId="33" builtinId="8" hidden="1"/>
    <cellStyle name="Гиперссылка" xfId="39" builtinId="8" hidden="1"/>
    <cellStyle name="Гиперссылка" xfId="49" builtinId="8" hidden="1"/>
    <cellStyle name="Гиперссылка" xfId="55" builtinId="8" hidden="1"/>
    <cellStyle name="Гиперссылка" xfId="51" builtinId="8" hidden="1"/>
    <cellStyle name="Гиперссылка" xfId="19" builtinId="8" hidden="1"/>
    <cellStyle name="Гиперссылка" xfId="11" builtinId="8" hidden="1"/>
    <cellStyle name="Гиперссылка" xfId="15" builtinId="8" hidden="1"/>
    <cellStyle name="Гиперссылка" xfId="3" builtinId="8" hidden="1"/>
    <cellStyle name="Гиперссылка" xfId="1" builtinId="8" hidden="1"/>
    <cellStyle name="Гиперссылка" xfId="7" builtinId="8" hidden="1"/>
    <cellStyle name="Гиперссылка" xfId="13" builtinId="8" hidden="1"/>
    <cellStyle name="Гиперссылка" xfId="9" builtinId="8" hidden="1"/>
    <cellStyle name="Гиперссылка" xfId="27" builtinId="8" hidden="1"/>
    <cellStyle name="Гиперссылка" xfId="17" builtinId="8" hidden="1"/>
    <cellStyle name="Гиперссылка" xfId="5" builtinId="8" hidden="1"/>
    <cellStyle name="Гиперссылка" xfId="35" builtinId="8" hidden="1"/>
    <cellStyle name="Гиперссылка" xfId="45" builtinId="8" hidden="1"/>
    <cellStyle name="Гиперссылка" xfId="23" builtinId="8" hidden="1"/>
    <cellStyle name="Гиперссылка" xfId="91" builtinId="8" hidden="1"/>
    <cellStyle name="Гиперссылка" xfId="83" builtinId="8" hidden="1"/>
    <cellStyle name="Гиперссылка" xfId="75" builtinId="8" hidden="1"/>
    <cellStyle name="Гиперссылка" xfId="67" builtinId="8" hidden="1"/>
    <cellStyle name="Гиперссылка" xfId="59" builtinId="8" hidden="1"/>
    <cellStyle name="Гиперссылка" xfId="107" builtinId="8" hidden="1"/>
    <cellStyle name="Гиперссылка" xfId="99" builtinId="8" hidden="1"/>
    <cellStyle name="Гиперссылка" xfId="115" builtinId="8" hidden="1"/>
    <cellStyle name="Гиперссылка" xfId="123" builtinId="8" hidden="1"/>
    <cellStyle name="Обычный" xfId="0" builtinId="0"/>
    <cellStyle name="Открывавшаяся гиперссылка" xfId="124" builtinId="9" hidden="1"/>
    <cellStyle name="Открывавшаяся гиперссылка" xfId="130" builtinId="9" hidden="1"/>
    <cellStyle name="Открывавшаяся гиперссылка" xfId="132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4" builtinId="9" hidden="1"/>
    <cellStyle name="Открывавшаяся гиперссылка" xfId="152" builtinId="9" hidden="1"/>
    <cellStyle name="Открывавшаяся гиперссылка" xfId="150" builtinId="9" hidden="1"/>
    <cellStyle name="Открывавшаяся гиперссылка" xfId="142" builtinId="9" hidden="1"/>
    <cellStyle name="Открывавшаяся гиперссылка" xfId="126" builtinId="9" hidden="1"/>
    <cellStyle name="Открывавшаяся гиперссылка" xfId="118" builtinId="9" hidden="1"/>
    <cellStyle name="Открывавшаяся гиперссылка" xfId="110" builtinId="9" hidden="1"/>
    <cellStyle name="Открывавшаяся гиперссылка" xfId="86" builtinId="9" hidden="1"/>
    <cellStyle name="Открывавшаяся гиперссылка" xfId="78" builtinId="9" hidden="1"/>
    <cellStyle name="Открывавшаяся гиперссылка" xfId="102" builtinId="9" hidden="1"/>
    <cellStyle name="Открывавшаяся гиперссылка" xfId="128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8" builtinId="9" hidden="1"/>
    <cellStyle name="Открывавшаяся гиперссылка" xfId="112" builtinId="9" hidden="1"/>
    <cellStyle name="Открывавшаяся гиперссылка" xfId="114" builtinId="9" hidden="1"/>
    <cellStyle name="Открывавшаяся гиперссылка" xfId="120" builtinId="9" hidden="1"/>
    <cellStyle name="Открывавшаяся гиперссылка" xfId="106" builtinId="9" hidden="1"/>
    <cellStyle name="Открывавшаяся гиперссылка" xfId="88" builtinId="9" hidden="1"/>
    <cellStyle name="Открывавшаяся гиперссылка" xfId="92" builtinId="9" hidden="1"/>
    <cellStyle name="Открывавшаяся гиперссылка" xfId="96" builtinId="9" hidden="1"/>
    <cellStyle name="Открывавшаяся гиперссылка" xfId="82" builtinId="9" hidden="1"/>
    <cellStyle name="Открывавшаяся гиперссылка" xfId="80" builtinId="9" hidden="1"/>
    <cellStyle name="Открывавшаяся гиперссылка" xfId="84" builtinId="9" hidden="1"/>
    <cellStyle name="Открывавшаяся гиперссылка" xfId="90" builtinId="9" hidden="1"/>
    <cellStyle name="Открывавшаяся гиперссылка" xfId="116" builtinId="9" hidden="1"/>
    <cellStyle name="Открывавшаяся гиперссылка" xfId="104" builtinId="9" hidden="1"/>
    <cellStyle name="Открывавшаяся гиперссылка" xfId="148" builtinId="9" hidden="1"/>
    <cellStyle name="Открывавшаяся гиперссылка" xfId="94" builtinId="9" hidden="1"/>
    <cellStyle name="Открывавшаяся гиперссылка" xfId="134" builtinId="9" hidden="1"/>
    <cellStyle name="Открывавшаяся гиперссылка" xfId="146" builtinId="9" hidden="1"/>
    <cellStyle name="Открывавшаяся гиперссылка" xfId="136" builtinId="9" hidden="1"/>
    <cellStyle name="Открывавшаяся гиперссылка" xfId="122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2" builtinId="9" hidden="1"/>
    <cellStyle name="Открывавшаяся гиперссылка" xfId="22" builtinId="9" hidden="1"/>
    <cellStyle name="Открывавшаяся гиперссылка" xfId="8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2" builtinId="9" hidden="1"/>
    <cellStyle name="Открывавшаяся гиперссылка" xfId="6" builtinId="9" hidden="1"/>
    <cellStyle name="Открывавшаяся гиперссылка" xfId="10" builtinId="9" hidden="1"/>
    <cellStyle name="Открывавшаяся гиперссылка" xfId="30" builtinId="9" hidden="1"/>
    <cellStyle name="Открывавшаяся гиперссылка" xfId="20" builtinId="9" hidden="1"/>
    <cellStyle name="Открывавшаяся гиперссылка" xfId="54" builtinId="9" hidden="1"/>
    <cellStyle name="Открывавшаяся гиперссылка" xfId="72" builtinId="9" hidden="1"/>
    <cellStyle name="Открывавшаяся гиперссылка" xfId="52" builtinId="9" hidden="1"/>
    <cellStyle name="Открывавшаяся гиперссылка" xfId="44" builtinId="9" hidden="1"/>
    <cellStyle name="Открывавшаяся гиперссылка" xfId="34" builtinId="9" hidden="1"/>
    <cellStyle name="Открывавшаяся гиперссылка" xfId="62" builtinId="9" hidden="1"/>
    <cellStyle name="Открывавшаяся гиперссылка" xfId="4" builtinId="9" hidden="1"/>
    <cellStyle name="Открывавшаяся гиперссылка" xfId="24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4" builtinId="9" hidden="1"/>
    <cellStyle name="Открывавшаяся гиперссылка" xfId="68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0" builtinId="9" hidden="1"/>
    <cellStyle name="Открывавшаяся гиперссылка" xfId="38" builtinId="9" hidden="1"/>
    <cellStyle name="Открывавшаяся гиперссылка" xfId="66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6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3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41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baseColWidth="10" defaultColWidth="10.83203125" defaultRowHeight="19" x14ac:dyDescent="0.2"/>
  <cols>
    <col min="1" max="1" width="3.5" style="1" customWidth="1"/>
    <col min="2" max="2" width="20.6640625" style="2" customWidth="1"/>
    <col min="3" max="41" width="6.6640625" style="1" customWidth="1"/>
    <col min="42" max="42" width="16.6640625" style="1" customWidth="1"/>
    <col min="43" max="43" width="17.1640625" style="1" customWidth="1"/>
    <col min="44" max="44" width="18.6640625" style="1" customWidth="1"/>
    <col min="45" max="45" width="17" style="1" customWidth="1"/>
    <col min="46" max="66" width="6.6640625" style="1" customWidth="1"/>
    <col min="67" max="67" width="12" style="1" customWidth="1"/>
    <col min="68" max="16384" width="10.83203125" style="1"/>
  </cols>
  <sheetData>
    <row r="1" spans="1:70" s="4" customFormat="1" ht="18" customHeight="1" thickBot="1" x14ac:dyDescent="0.25">
      <c r="A1" s="44" t="s">
        <v>0</v>
      </c>
      <c r="B1" s="48" t="s">
        <v>0</v>
      </c>
      <c r="C1" s="128" t="s">
        <v>1</v>
      </c>
      <c r="D1" s="129"/>
      <c r="E1" s="130"/>
      <c r="F1" s="128" t="s">
        <v>2</v>
      </c>
      <c r="G1" s="129"/>
      <c r="H1" s="130"/>
      <c r="I1" s="128" t="s">
        <v>3</v>
      </c>
      <c r="J1" s="129"/>
      <c r="K1" s="130"/>
      <c r="L1" s="128" t="s">
        <v>4</v>
      </c>
      <c r="M1" s="129"/>
      <c r="N1" s="129"/>
      <c r="O1" s="134" t="s">
        <v>5</v>
      </c>
      <c r="P1" s="135"/>
      <c r="Q1" s="136"/>
      <c r="R1" s="129" t="s">
        <v>6</v>
      </c>
      <c r="S1" s="129"/>
      <c r="T1" s="130"/>
      <c r="U1" s="131" t="s">
        <v>7</v>
      </c>
      <c r="V1" s="132"/>
      <c r="W1" s="133"/>
      <c r="X1" s="131" t="s">
        <v>8</v>
      </c>
      <c r="Y1" s="132"/>
      <c r="Z1" s="133"/>
      <c r="AA1" s="132" t="s">
        <v>9</v>
      </c>
      <c r="AB1" s="132"/>
      <c r="AC1" s="133"/>
      <c r="AD1" s="131" t="s">
        <v>10</v>
      </c>
      <c r="AE1" s="132"/>
      <c r="AF1" s="133"/>
      <c r="AG1" s="131" t="s">
        <v>11</v>
      </c>
      <c r="AH1" s="132"/>
      <c r="AI1" s="133"/>
      <c r="AJ1" s="131" t="s">
        <v>12</v>
      </c>
      <c r="AK1" s="132"/>
      <c r="AL1" s="133"/>
      <c r="AM1" s="131" t="s">
        <v>13</v>
      </c>
      <c r="AN1" s="132"/>
      <c r="AO1" s="133"/>
      <c r="AP1" s="73" t="s">
        <v>14</v>
      </c>
      <c r="AQ1" s="73" t="s">
        <v>15</v>
      </c>
      <c r="AR1" s="72" t="s">
        <v>16</v>
      </c>
      <c r="AS1" s="71" t="s">
        <v>17</v>
      </c>
      <c r="AT1" s="128" t="s">
        <v>18</v>
      </c>
      <c r="AU1" s="129"/>
      <c r="AV1" s="130"/>
      <c r="AW1" s="128" t="s">
        <v>19</v>
      </c>
      <c r="AX1" s="129"/>
      <c r="AY1" s="130"/>
      <c r="AZ1" s="128" t="s">
        <v>20</v>
      </c>
      <c r="BA1" s="129"/>
      <c r="BB1" s="130"/>
      <c r="BC1" s="128" t="s">
        <v>21</v>
      </c>
      <c r="BD1" s="129"/>
      <c r="BE1" s="130"/>
      <c r="BF1" s="128" t="s">
        <v>22</v>
      </c>
      <c r="BG1" s="129"/>
      <c r="BH1" s="130"/>
      <c r="BI1" s="128" t="s">
        <v>23</v>
      </c>
      <c r="BJ1" s="129"/>
      <c r="BK1" s="130"/>
      <c r="BL1" s="128" t="s">
        <v>24</v>
      </c>
      <c r="BM1" s="129"/>
      <c r="BN1" s="130"/>
      <c r="BO1" s="137" t="s">
        <v>25</v>
      </c>
      <c r="BP1" s="5"/>
    </row>
    <row r="2" spans="1:70" s="4" customFormat="1" ht="21" thickBot="1" x14ac:dyDescent="0.25">
      <c r="A2" s="45" t="s">
        <v>26</v>
      </c>
      <c r="B2" s="41" t="s">
        <v>27</v>
      </c>
      <c r="C2" s="30" t="s">
        <v>28</v>
      </c>
      <c r="D2" s="31" t="s">
        <v>29</v>
      </c>
      <c r="E2" s="32" t="s">
        <v>30</v>
      </c>
      <c r="F2" s="30" t="s">
        <v>28</v>
      </c>
      <c r="G2" s="31" t="s">
        <v>29</v>
      </c>
      <c r="H2" s="32" t="s">
        <v>30</v>
      </c>
      <c r="I2" s="30" t="s">
        <v>28</v>
      </c>
      <c r="J2" s="31" t="s">
        <v>29</v>
      </c>
      <c r="K2" s="32" t="s">
        <v>30</v>
      </c>
      <c r="L2" s="40" t="s">
        <v>28</v>
      </c>
      <c r="M2" s="38" t="s">
        <v>29</v>
      </c>
      <c r="N2" s="105" t="s">
        <v>30</v>
      </c>
      <c r="O2" s="110" t="s">
        <v>28</v>
      </c>
      <c r="P2" s="111" t="s">
        <v>29</v>
      </c>
      <c r="Q2" s="112" t="s">
        <v>30</v>
      </c>
      <c r="R2" s="74" t="s">
        <v>28</v>
      </c>
      <c r="S2" s="31" t="s">
        <v>29</v>
      </c>
      <c r="T2" s="75" t="s">
        <v>30</v>
      </c>
      <c r="U2" s="76" t="s">
        <v>28</v>
      </c>
      <c r="V2" s="77" t="s">
        <v>29</v>
      </c>
      <c r="W2" s="78" t="s">
        <v>30</v>
      </c>
      <c r="X2" s="52" t="s">
        <v>28</v>
      </c>
      <c r="Y2" s="50" t="s">
        <v>29</v>
      </c>
      <c r="Z2" s="53" t="s">
        <v>30</v>
      </c>
      <c r="AA2" s="49" t="s">
        <v>28</v>
      </c>
      <c r="AB2" s="49" t="s">
        <v>29</v>
      </c>
      <c r="AC2" s="51" t="s">
        <v>30</v>
      </c>
      <c r="AD2" s="52" t="s">
        <v>28</v>
      </c>
      <c r="AE2" s="50" t="s">
        <v>29</v>
      </c>
      <c r="AF2" s="53" t="s">
        <v>30</v>
      </c>
      <c r="AG2" s="36" t="s">
        <v>28</v>
      </c>
      <c r="AH2" s="33" t="s">
        <v>29</v>
      </c>
      <c r="AI2" s="37" t="s">
        <v>30</v>
      </c>
      <c r="AJ2" s="36" t="s">
        <v>28</v>
      </c>
      <c r="AK2" s="33" t="s">
        <v>29</v>
      </c>
      <c r="AL2" s="37" t="s">
        <v>30</v>
      </c>
      <c r="AM2" s="33" t="s">
        <v>28</v>
      </c>
      <c r="AN2" s="34" t="s">
        <v>29</v>
      </c>
      <c r="AO2" s="35" t="s">
        <v>30</v>
      </c>
      <c r="AP2" s="34" t="s">
        <v>31</v>
      </c>
      <c r="AQ2" s="34" t="s">
        <v>31</v>
      </c>
      <c r="AR2" s="39" t="s">
        <v>31</v>
      </c>
      <c r="AS2" s="40" t="s">
        <v>31</v>
      </c>
      <c r="AT2" s="62" t="s">
        <v>28</v>
      </c>
      <c r="AU2" s="61" t="s">
        <v>29</v>
      </c>
      <c r="AV2" s="63" t="s">
        <v>30</v>
      </c>
      <c r="AW2" s="70" t="s">
        <v>28</v>
      </c>
      <c r="AX2" s="61" t="s">
        <v>29</v>
      </c>
      <c r="AY2" s="84" t="s">
        <v>30</v>
      </c>
      <c r="AZ2" s="62" t="s">
        <v>28</v>
      </c>
      <c r="BA2" s="70" t="s">
        <v>29</v>
      </c>
      <c r="BB2" s="63" t="s">
        <v>30</v>
      </c>
      <c r="BC2" s="70" t="s">
        <v>28</v>
      </c>
      <c r="BD2" s="61" t="s">
        <v>29</v>
      </c>
      <c r="BE2" s="84" t="s">
        <v>30</v>
      </c>
      <c r="BF2" s="62" t="s">
        <v>28</v>
      </c>
      <c r="BG2" s="61" t="s">
        <v>29</v>
      </c>
      <c r="BH2" s="63" t="s">
        <v>30</v>
      </c>
      <c r="BI2" s="62" t="s">
        <v>28</v>
      </c>
      <c r="BJ2" s="61" t="s">
        <v>29</v>
      </c>
      <c r="BK2" s="63" t="s">
        <v>30</v>
      </c>
      <c r="BL2" s="70" t="s">
        <v>28</v>
      </c>
      <c r="BM2" s="61" t="s">
        <v>29</v>
      </c>
      <c r="BN2" s="84" t="s">
        <v>30</v>
      </c>
      <c r="BO2" s="138"/>
    </row>
    <row r="3" spans="1:70" ht="18" customHeight="1" thickBot="1" x14ac:dyDescent="0.3">
      <c r="A3" s="46">
        <v>1</v>
      </c>
      <c r="B3" s="41" t="s">
        <v>32</v>
      </c>
      <c r="C3" s="18">
        <v>30</v>
      </c>
      <c r="D3" s="19">
        <v>0</v>
      </c>
      <c r="E3" s="20">
        <f>C3*D3</f>
        <v>0</v>
      </c>
      <c r="F3" s="18">
        <v>30</v>
      </c>
      <c r="G3" s="19">
        <v>0</v>
      </c>
      <c r="H3" s="20">
        <f>F3*G3</f>
        <v>0</v>
      </c>
      <c r="I3" s="18">
        <v>10</v>
      </c>
      <c r="J3" s="19">
        <v>5</v>
      </c>
      <c r="K3" s="20">
        <f t="shared" ref="K3:K15" si="0">I3*J3</f>
        <v>50</v>
      </c>
      <c r="L3" s="27">
        <v>20</v>
      </c>
      <c r="M3" s="26">
        <v>2</v>
      </c>
      <c r="N3" s="106">
        <f>L3*M3</f>
        <v>40</v>
      </c>
      <c r="O3" s="27">
        <v>30</v>
      </c>
      <c r="P3" s="26">
        <v>0</v>
      </c>
      <c r="Q3" s="28">
        <f>O3*P3</f>
        <v>0</v>
      </c>
      <c r="R3" s="79">
        <v>200</v>
      </c>
      <c r="S3" s="19">
        <v>0.5</v>
      </c>
      <c r="T3" s="80">
        <f t="shared" ref="T3:T15" si="1">R3*S3</f>
        <v>100</v>
      </c>
      <c r="U3" s="23">
        <v>200</v>
      </c>
      <c r="V3" s="24">
        <v>0</v>
      </c>
      <c r="W3" s="25">
        <f t="shared" ref="W3:W15" si="2">U3*V3</f>
        <v>0</v>
      </c>
      <c r="X3" s="56">
        <v>50</v>
      </c>
      <c r="Y3" s="57">
        <v>0</v>
      </c>
      <c r="Z3" s="58">
        <f t="shared" ref="Z3:Z15" si="3">Y3*X3</f>
        <v>0</v>
      </c>
      <c r="AA3" s="54">
        <v>50</v>
      </c>
      <c r="AB3" s="54">
        <v>1</v>
      </c>
      <c r="AC3" s="55">
        <f>AA3*AB3</f>
        <v>50</v>
      </c>
      <c r="AD3" s="56">
        <v>150</v>
      </c>
      <c r="AE3" s="57">
        <v>0</v>
      </c>
      <c r="AF3" s="58">
        <f t="shared" ref="AF3:AF15" si="4">AE3*AD3</f>
        <v>0</v>
      </c>
      <c r="AG3" s="23">
        <v>50</v>
      </c>
      <c r="AH3" s="21">
        <v>1</v>
      </c>
      <c r="AI3" s="25">
        <f>AG3*AH3</f>
        <v>50</v>
      </c>
      <c r="AJ3" s="23">
        <v>300</v>
      </c>
      <c r="AK3" s="21">
        <v>0</v>
      </c>
      <c r="AL3" s="25">
        <f>AJ3*AK3</f>
        <v>0</v>
      </c>
      <c r="AM3" s="21">
        <v>150</v>
      </c>
      <c r="AN3" s="24">
        <v>2</v>
      </c>
      <c r="AO3" s="22">
        <f t="shared" ref="AO3:AO15" si="5">AN3*AM3</f>
        <v>300</v>
      </c>
      <c r="AP3" s="24">
        <v>150</v>
      </c>
      <c r="AQ3" s="24">
        <v>0</v>
      </c>
      <c r="AR3" s="24">
        <v>0</v>
      </c>
      <c r="AS3" s="27">
        <v>60</v>
      </c>
      <c r="AT3" s="65">
        <v>10</v>
      </c>
      <c r="AU3" s="85">
        <v>0</v>
      </c>
      <c r="AV3" s="29">
        <f t="shared" ref="AV3:AV15" si="6">AU3*AT3</f>
        <v>0</v>
      </c>
      <c r="AW3" s="43">
        <v>20</v>
      </c>
      <c r="AX3" s="64">
        <v>1</v>
      </c>
      <c r="AY3" s="86">
        <f t="shared" ref="AY3:AY15" si="7">AX3*AW3</f>
        <v>20</v>
      </c>
      <c r="AZ3" s="65">
        <v>20</v>
      </c>
      <c r="BA3" s="43">
        <v>1</v>
      </c>
      <c r="BB3" s="29">
        <f t="shared" ref="BB3:BB15" si="8">AZ3*BA3</f>
        <v>20</v>
      </c>
      <c r="BC3" s="43">
        <v>70</v>
      </c>
      <c r="BD3" s="64">
        <v>0</v>
      </c>
      <c r="BE3" s="86">
        <f t="shared" ref="BE3:BE15" si="9">BD3*BC3</f>
        <v>0</v>
      </c>
      <c r="BF3" s="65">
        <v>10</v>
      </c>
      <c r="BG3" s="64">
        <v>0</v>
      </c>
      <c r="BH3" s="29">
        <f t="shared" ref="BH3:BH15" si="10">BG3*BF3</f>
        <v>0</v>
      </c>
      <c r="BI3" s="65">
        <v>10</v>
      </c>
      <c r="BJ3" s="64">
        <v>17</v>
      </c>
      <c r="BK3" s="29">
        <f t="shared" ref="BK3:BK15" si="11">BJ3*BI3</f>
        <v>170</v>
      </c>
      <c r="BL3" s="43">
        <v>5</v>
      </c>
      <c r="BM3" s="64">
        <v>0</v>
      </c>
      <c r="BN3" s="86">
        <f t="shared" ref="BN3:BN15" si="12">BM3*BL3</f>
        <v>0</v>
      </c>
      <c r="BO3" s="67">
        <f>E3+H3+K3+N3+Q3+T3+W3+Z3+AC3+AF3+AI3+AL3+AO3+AP3+AQ3+AR3+AS3+AV3+AY3+BB3+BE3+BH3+BK3+BN3</f>
        <v>1010</v>
      </c>
    </row>
    <row r="4" spans="1:70" ht="21" thickBot="1" x14ac:dyDescent="0.3">
      <c r="A4" s="46">
        <v>2</v>
      </c>
      <c r="B4" s="41" t="s">
        <v>33</v>
      </c>
      <c r="C4" s="18">
        <v>30</v>
      </c>
      <c r="D4" s="6">
        <v>0</v>
      </c>
      <c r="E4" s="7">
        <f t="shared" ref="E4:E15" si="13">C4*D4</f>
        <v>0</v>
      </c>
      <c r="F4" s="18">
        <v>30</v>
      </c>
      <c r="G4" s="6">
        <v>0</v>
      </c>
      <c r="H4" s="7">
        <f t="shared" ref="H4:H15" si="14">F4*G4</f>
        <v>0</v>
      </c>
      <c r="I4" s="18">
        <v>10</v>
      </c>
      <c r="J4" s="6">
        <v>0</v>
      </c>
      <c r="K4" s="7">
        <f t="shared" si="0"/>
        <v>0</v>
      </c>
      <c r="L4" s="27">
        <v>20</v>
      </c>
      <c r="M4" s="26">
        <v>0</v>
      </c>
      <c r="N4" s="106">
        <f t="shared" ref="N4:N15" si="15">L4*M4</f>
        <v>0</v>
      </c>
      <c r="O4" s="27">
        <v>30</v>
      </c>
      <c r="P4" s="26">
        <v>0</v>
      </c>
      <c r="Q4" s="28">
        <f t="shared" ref="Q4:Q15" si="16">O4*P4</f>
        <v>0</v>
      </c>
      <c r="R4" s="79">
        <v>200</v>
      </c>
      <c r="S4" s="19">
        <v>0</v>
      </c>
      <c r="T4" s="81">
        <f t="shared" si="1"/>
        <v>0</v>
      </c>
      <c r="U4" s="23">
        <v>200</v>
      </c>
      <c r="V4" s="24">
        <v>0</v>
      </c>
      <c r="W4" s="13">
        <f t="shared" si="2"/>
        <v>0</v>
      </c>
      <c r="X4" s="56">
        <v>50</v>
      </c>
      <c r="Y4" s="57">
        <v>0</v>
      </c>
      <c r="Z4" s="59">
        <f t="shared" si="3"/>
        <v>0</v>
      </c>
      <c r="AA4" s="54">
        <v>50</v>
      </c>
      <c r="AB4" s="54">
        <v>0</v>
      </c>
      <c r="AC4" s="55">
        <f t="shared" ref="AC4:AC15" si="17">AA4*AB4</f>
        <v>0</v>
      </c>
      <c r="AD4" s="56">
        <v>150</v>
      </c>
      <c r="AE4" s="57">
        <v>0</v>
      </c>
      <c r="AF4" s="59">
        <f t="shared" si="4"/>
        <v>0</v>
      </c>
      <c r="AG4" s="23">
        <v>50</v>
      </c>
      <c r="AH4" s="21">
        <v>0</v>
      </c>
      <c r="AI4" s="25">
        <f t="shared" ref="AI4:AI15" si="18">AG4*AH4</f>
        <v>0</v>
      </c>
      <c r="AJ4" s="23">
        <v>300</v>
      </c>
      <c r="AK4" s="21">
        <v>0</v>
      </c>
      <c r="AL4" s="25">
        <f t="shared" ref="AL4:AL15" si="19">AJ4*AK4</f>
        <v>0</v>
      </c>
      <c r="AM4" s="21">
        <v>150</v>
      </c>
      <c r="AN4" s="12">
        <v>0</v>
      </c>
      <c r="AO4" s="11">
        <f t="shared" si="5"/>
        <v>0</v>
      </c>
      <c r="AP4" s="24">
        <v>0</v>
      </c>
      <c r="AQ4" s="24">
        <v>0</v>
      </c>
      <c r="AR4" s="24">
        <v>0</v>
      </c>
      <c r="AS4" s="27">
        <v>0</v>
      </c>
      <c r="AT4" s="65">
        <v>10</v>
      </c>
      <c r="AU4" s="85">
        <v>0</v>
      </c>
      <c r="AV4" s="16">
        <f t="shared" si="6"/>
        <v>0</v>
      </c>
      <c r="AW4" s="43">
        <v>20</v>
      </c>
      <c r="AX4" s="64">
        <v>0</v>
      </c>
      <c r="AY4" s="87">
        <f t="shared" si="7"/>
        <v>0</v>
      </c>
      <c r="AZ4" s="65">
        <v>20</v>
      </c>
      <c r="BA4" s="43">
        <v>0</v>
      </c>
      <c r="BB4" s="16">
        <f t="shared" si="8"/>
        <v>0</v>
      </c>
      <c r="BC4" s="43">
        <v>70</v>
      </c>
      <c r="BD4" s="64">
        <v>0</v>
      </c>
      <c r="BE4" s="87">
        <f t="shared" si="9"/>
        <v>0</v>
      </c>
      <c r="BF4" s="65">
        <v>10</v>
      </c>
      <c r="BG4" s="64">
        <v>0</v>
      </c>
      <c r="BH4" s="16">
        <f t="shared" si="10"/>
        <v>0</v>
      </c>
      <c r="BI4" s="65">
        <v>10</v>
      </c>
      <c r="BJ4" s="64">
        <v>0</v>
      </c>
      <c r="BK4" s="16">
        <f t="shared" si="11"/>
        <v>0</v>
      </c>
      <c r="BL4" s="43">
        <v>5</v>
      </c>
      <c r="BM4" s="64">
        <v>0</v>
      </c>
      <c r="BN4" s="87">
        <f t="shared" si="12"/>
        <v>0</v>
      </c>
      <c r="BO4" s="67">
        <f t="shared" ref="BO4:BO15" si="20">E4+H4+K4+N4+Q4+T4+W4+Z4+AC4+AF4+AI4+AL4+AO4+AP4+AQ4+AR4+AS4+AV4+AY4+BB4+BE4+BH4+BK4+BN4</f>
        <v>0</v>
      </c>
    </row>
    <row r="5" spans="1:70" ht="21" thickBot="1" x14ac:dyDescent="0.3">
      <c r="A5" s="46">
        <v>3</v>
      </c>
      <c r="B5" s="41" t="s">
        <v>34</v>
      </c>
      <c r="C5" s="18">
        <v>30</v>
      </c>
      <c r="D5" s="6">
        <v>0</v>
      </c>
      <c r="E5" s="7">
        <f t="shared" si="13"/>
        <v>0</v>
      </c>
      <c r="F5" s="18">
        <v>30</v>
      </c>
      <c r="G5" s="6">
        <v>0</v>
      </c>
      <c r="H5" s="7">
        <f t="shared" si="14"/>
        <v>0</v>
      </c>
      <c r="I5" s="18">
        <v>10</v>
      </c>
      <c r="J5" s="6">
        <v>2</v>
      </c>
      <c r="K5" s="7">
        <f t="shared" si="0"/>
        <v>20</v>
      </c>
      <c r="L5" s="27">
        <v>20</v>
      </c>
      <c r="M5" s="26">
        <v>0</v>
      </c>
      <c r="N5" s="106">
        <f t="shared" si="15"/>
        <v>0</v>
      </c>
      <c r="O5" s="27">
        <v>30</v>
      </c>
      <c r="P5" s="26">
        <v>2</v>
      </c>
      <c r="Q5" s="28">
        <f t="shared" si="16"/>
        <v>60</v>
      </c>
      <c r="R5" s="79">
        <v>200</v>
      </c>
      <c r="S5" s="19">
        <v>0.9</v>
      </c>
      <c r="T5" s="81">
        <f t="shared" si="1"/>
        <v>180</v>
      </c>
      <c r="U5" s="23">
        <v>200</v>
      </c>
      <c r="V5" s="24">
        <v>0</v>
      </c>
      <c r="W5" s="13">
        <f t="shared" si="2"/>
        <v>0</v>
      </c>
      <c r="X5" s="56">
        <v>50</v>
      </c>
      <c r="Y5" s="57">
        <v>0</v>
      </c>
      <c r="Z5" s="59">
        <f t="shared" si="3"/>
        <v>0</v>
      </c>
      <c r="AA5" s="54">
        <v>50</v>
      </c>
      <c r="AB5" s="54">
        <v>2</v>
      </c>
      <c r="AC5" s="55">
        <f t="shared" si="17"/>
        <v>100</v>
      </c>
      <c r="AD5" s="56">
        <v>150</v>
      </c>
      <c r="AE5" s="57">
        <v>0</v>
      </c>
      <c r="AF5" s="59">
        <f t="shared" si="4"/>
        <v>0</v>
      </c>
      <c r="AG5" s="23">
        <v>50</v>
      </c>
      <c r="AH5" s="21">
        <v>0</v>
      </c>
      <c r="AI5" s="25">
        <f t="shared" si="18"/>
        <v>0</v>
      </c>
      <c r="AJ5" s="23">
        <v>300</v>
      </c>
      <c r="AK5" s="21">
        <v>0</v>
      </c>
      <c r="AL5" s="25">
        <f t="shared" si="19"/>
        <v>0</v>
      </c>
      <c r="AM5" s="21">
        <v>150</v>
      </c>
      <c r="AN5" s="12">
        <v>1</v>
      </c>
      <c r="AO5" s="11">
        <f t="shared" si="5"/>
        <v>150</v>
      </c>
      <c r="AP5" s="24">
        <v>0</v>
      </c>
      <c r="AQ5" s="24">
        <v>0</v>
      </c>
      <c r="AR5" s="24">
        <v>0</v>
      </c>
      <c r="AS5" s="27">
        <v>0</v>
      </c>
      <c r="AT5" s="65">
        <v>10</v>
      </c>
      <c r="AU5" s="85">
        <v>0</v>
      </c>
      <c r="AV5" s="16">
        <f t="shared" si="6"/>
        <v>0</v>
      </c>
      <c r="AW5" s="43">
        <v>20</v>
      </c>
      <c r="AX5" s="64">
        <v>2</v>
      </c>
      <c r="AY5" s="87">
        <f t="shared" si="7"/>
        <v>40</v>
      </c>
      <c r="AZ5" s="65">
        <v>20</v>
      </c>
      <c r="BA5" s="43">
        <v>0</v>
      </c>
      <c r="BB5" s="16">
        <f t="shared" si="8"/>
        <v>0</v>
      </c>
      <c r="BC5" s="43">
        <v>70</v>
      </c>
      <c r="BD5" s="64">
        <v>0</v>
      </c>
      <c r="BE5" s="87">
        <f t="shared" si="9"/>
        <v>0</v>
      </c>
      <c r="BF5" s="65">
        <v>10</v>
      </c>
      <c r="BG5" s="64">
        <v>0</v>
      </c>
      <c r="BH5" s="16">
        <f t="shared" si="10"/>
        <v>0</v>
      </c>
      <c r="BI5" s="65">
        <v>10</v>
      </c>
      <c r="BJ5" s="64">
        <v>0</v>
      </c>
      <c r="BK5" s="16">
        <f t="shared" si="11"/>
        <v>0</v>
      </c>
      <c r="BL5" s="43">
        <v>5</v>
      </c>
      <c r="BM5" s="64">
        <v>0</v>
      </c>
      <c r="BN5" s="87">
        <f t="shared" si="12"/>
        <v>0</v>
      </c>
      <c r="BO5" s="67">
        <f t="shared" si="20"/>
        <v>550</v>
      </c>
    </row>
    <row r="6" spans="1:70" ht="21" thickBot="1" x14ac:dyDescent="0.3">
      <c r="A6" s="46">
        <v>4</v>
      </c>
      <c r="B6" s="41" t="s">
        <v>35</v>
      </c>
      <c r="C6" s="18">
        <v>30</v>
      </c>
      <c r="D6" s="6">
        <v>1</v>
      </c>
      <c r="E6" s="7">
        <f t="shared" si="13"/>
        <v>30</v>
      </c>
      <c r="F6" s="18">
        <v>30</v>
      </c>
      <c r="G6" s="6">
        <v>0</v>
      </c>
      <c r="H6" s="7">
        <f t="shared" si="14"/>
        <v>0</v>
      </c>
      <c r="I6" s="18">
        <v>10</v>
      </c>
      <c r="J6" s="6">
        <v>4</v>
      </c>
      <c r="K6" s="7">
        <f t="shared" si="0"/>
        <v>40</v>
      </c>
      <c r="L6" s="27">
        <v>20</v>
      </c>
      <c r="M6" s="26">
        <v>2</v>
      </c>
      <c r="N6" s="106">
        <f t="shared" si="15"/>
        <v>40</v>
      </c>
      <c r="O6" s="27">
        <v>30</v>
      </c>
      <c r="P6" s="26">
        <v>3</v>
      </c>
      <c r="Q6" s="28">
        <f t="shared" si="16"/>
        <v>90</v>
      </c>
      <c r="R6" s="79">
        <v>200</v>
      </c>
      <c r="S6" s="19">
        <v>1</v>
      </c>
      <c r="T6" s="81">
        <f t="shared" si="1"/>
        <v>200</v>
      </c>
      <c r="U6" s="23">
        <v>200</v>
      </c>
      <c r="V6" s="24">
        <v>0.5</v>
      </c>
      <c r="W6" s="13">
        <f t="shared" si="2"/>
        <v>100</v>
      </c>
      <c r="X6" s="56">
        <v>50</v>
      </c>
      <c r="Y6" s="57">
        <v>2</v>
      </c>
      <c r="Z6" s="59">
        <f t="shared" si="3"/>
        <v>100</v>
      </c>
      <c r="AA6" s="54">
        <v>50</v>
      </c>
      <c r="AB6" s="54">
        <v>2</v>
      </c>
      <c r="AC6" s="55">
        <f t="shared" si="17"/>
        <v>100</v>
      </c>
      <c r="AD6" s="56">
        <v>150</v>
      </c>
      <c r="AE6" s="57">
        <v>0</v>
      </c>
      <c r="AF6" s="59">
        <f t="shared" si="4"/>
        <v>0</v>
      </c>
      <c r="AG6" s="23">
        <v>50</v>
      </c>
      <c r="AH6" s="21">
        <v>3</v>
      </c>
      <c r="AI6" s="25">
        <f t="shared" si="18"/>
        <v>150</v>
      </c>
      <c r="AJ6" s="23">
        <v>300</v>
      </c>
      <c r="AK6" s="21">
        <v>0</v>
      </c>
      <c r="AL6" s="25">
        <f t="shared" si="19"/>
        <v>0</v>
      </c>
      <c r="AM6" s="21">
        <v>150</v>
      </c>
      <c r="AN6" s="12">
        <v>4</v>
      </c>
      <c r="AO6" s="11">
        <f t="shared" si="5"/>
        <v>600</v>
      </c>
      <c r="AP6" s="24">
        <v>0</v>
      </c>
      <c r="AQ6" s="24">
        <v>50</v>
      </c>
      <c r="AR6" s="24">
        <v>0</v>
      </c>
      <c r="AS6" s="27">
        <v>75</v>
      </c>
      <c r="AT6" s="65">
        <v>10</v>
      </c>
      <c r="AU6" s="85">
        <v>0</v>
      </c>
      <c r="AV6" s="16">
        <f t="shared" si="6"/>
        <v>0</v>
      </c>
      <c r="AW6" s="43">
        <v>20</v>
      </c>
      <c r="AX6" s="64">
        <v>0</v>
      </c>
      <c r="AY6" s="87">
        <f t="shared" si="7"/>
        <v>0</v>
      </c>
      <c r="AZ6" s="65">
        <v>20</v>
      </c>
      <c r="BA6" s="43">
        <v>0</v>
      </c>
      <c r="BB6" s="16">
        <f t="shared" si="8"/>
        <v>0</v>
      </c>
      <c r="BC6" s="43">
        <v>70</v>
      </c>
      <c r="BD6" s="64">
        <v>0</v>
      </c>
      <c r="BE6" s="87">
        <f t="shared" si="9"/>
        <v>0</v>
      </c>
      <c r="BF6" s="65">
        <v>10</v>
      </c>
      <c r="BG6" s="64">
        <v>1</v>
      </c>
      <c r="BH6" s="16">
        <f t="shared" si="10"/>
        <v>10</v>
      </c>
      <c r="BI6" s="65">
        <v>10</v>
      </c>
      <c r="BJ6" s="64">
        <v>47</v>
      </c>
      <c r="BK6" s="16">
        <f t="shared" si="11"/>
        <v>470</v>
      </c>
      <c r="BL6" s="43">
        <v>5</v>
      </c>
      <c r="BM6" s="64">
        <v>0</v>
      </c>
      <c r="BN6" s="87">
        <f t="shared" si="12"/>
        <v>0</v>
      </c>
      <c r="BO6" s="67">
        <f t="shared" si="20"/>
        <v>2055</v>
      </c>
    </row>
    <row r="7" spans="1:70" ht="18.5" customHeight="1" thickBot="1" x14ac:dyDescent="0.3">
      <c r="A7" s="46">
        <v>5</v>
      </c>
      <c r="B7" s="41" t="s">
        <v>36</v>
      </c>
      <c r="C7" s="18">
        <v>30</v>
      </c>
      <c r="D7" s="6">
        <v>0</v>
      </c>
      <c r="E7" s="7">
        <f t="shared" si="13"/>
        <v>0</v>
      </c>
      <c r="F7" s="18">
        <v>30</v>
      </c>
      <c r="G7" s="6">
        <v>0</v>
      </c>
      <c r="H7" s="7">
        <f t="shared" si="14"/>
        <v>0</v>
      </c>
      <c r="I7" s="18">
        <v>10</v>
      </c>
      <c r="J7" s="6">
        <v>1</v>
      </c>
      <c r="K7" s="7">
        <f t="shared" si="0"/>
        <v>10</v>
      </c>
      <c r="L7" s="27">
        <v>20</v>
      </c>
      <c r="M7" s="26">
        <v>2</v>
      </c>
      <c r="N7" s="106">
        <f t="shared" si="15"/>
        <v>40</v>
      </c>
      <c r="O7" s="27">
        <v>30</v>
      </c>
      <c r="P7" s="26">
        <v>1</v>
      </c>
      <c r="Q7" s="28">
        <f t="shared" si="16"/>
        <v>30</v>
      </c>
      <c r="R7" s="79">
        <v>200</v>
      </c>
      <c r="S7" s="19">
        <v>1</v>
      </c>
      <c r="T7" s="81">
        <f t="shared" si="1"/>
        <v>200</v>
      </c>
      <c r="U7" s="23">
        <v>200</v>
      </c>
      <c r="V7" s="24">
        <v>0.9</v>
      </c>
      <c r="W7" s="13">
        <f t="shared" si="2"/>
        <v>180</v>
      </c>
      <c r="X7" s="56">
        <v>50</v>
      </c>
      <c r="Y7" s="57">
        <v>1</v>
      </c>
      <c r="Z7" s="59">
        <f t="shared" si="3"/>
        <v>50</v>
      </c>
      <c r="AA7" s="54">
        <v>50</v>
      </c>
      <c r="AB7" s="54">
        <v>1</v>
      </c>
      <c r="AC7" s="55">
        <f t="shared" si="17"/>
        <v>50</v>
      </c>
      <c r="AD7" s="56">
        <v>150</v>
      </c>
      <c r="AE7" s="57">
        <v>0</v>
      </c>
      <c r="AF7" s="59">
        <f t="shared" si="4"/>
        <v>0</v>
      </c>
      <c r="AG7" s="23">
        <v>50</v>
      </c>
      <c r="AH7" s="21">
        <v>1</v>
      </c>
      <c r="AI7" s="25">
        <f t="shared" si="18"/>
        <v>50</v>
      </c>
      <c r="AJ7" s="23">
        <v>300</v>
      </c>
      <c r="AK7" s="21">
        <v>0</v>
      </c>
      <c r="AL7" s="25">
        <f t="shared" si="19"/>
        <v>0</v>
      </c>
      <c r="AM7" s="21">
        <v>150</v>
      </c>
      <c r="AN7" s="12">
        <v>4</v>
      </c>
      <c r="AO7" s="11">
        <f t="shared" si="5"/>
        <v>600</v>
      </c>
      <c r="AP7" s="24">
        <v>0</v>
      </c>
      <c r="AQ7" s="24">
        <v>0</v>
      </c>
      <c r="AR7" s="24">
        <v>0</v>
      </c>
      <c r="AS7" s="27">
        <v>30</v>
      </c>
      <c r="AT7" s="65">
        <v>10</v>
      </c>
      <c r="AU7" s="85">
        <v>10</v>
      </c>
      <c r="AV7" s="16">
        <f t="shared" si="6"/>
        <v>100</v>
      </c>
      <c r="AW7" s="43">
        <v>20</v>
      </c>
      <c r="AX7" s="64">
        <v>37</v>
      </c>
      <c r="AY7" s="87">
        <f t="shared" si="7"/>
        <v>740</v>
      </c>
      <c r="AZ7" s="65">
        <v>20</v>
      </c>
      <c r="BA7" s="43">
        <v>5</v>
      </c>
      <c r="BB7" s="16">
        <f t="shared" si="8"/>
        <v>100</v>
      </c>
      <c r="BC7" s="43">
        <v>70</v>
      </c>
      <c r="BD7" s="64">
        <v>0</v>
      </c>
      <c r="BE7" s="87">
        <f t="shared" si="9"/>
        <v>0</v>
      </c>
      <c r="BF7" s="65">
        <v>10</v>
      </c>
      <c r="BG7" s="64">
        <v>31</v>
      </c>
      <c r="BH7" s="16">
        <f t="shared" si="10"/>
        <v>310</v>
      </c>
      <c r="BI7" s="65">
        <v>10</v>
      </c>
      <c r="BJ7" s="64">
        <v>32</v>
      </c>
      <c r="BK7" s="16">
        <f t="shared" si="11"/>
        <v>320</v>
      </c>
      <c r="BL7" s="43">
        <v>5</v>
      </c>
      <c r="BM7" s="64">
        <v>0</v>
      </c>
      <c r="BN7" s="87">
        <f t="shared" si="12"/>
        <v>0</v>
      </c>
      <c r="BO7" s="67">
        <f t="shared" si="20"/>
        <v>2810</v>
      </c>
    </row>
    <row r="8" spans="1:70" ht="21" thickBot="1" x14ac:dyDescent="0.3">
      <c r="A8" s="46">
        <v>6</v>
      </c>
      <c r="B8" s="41" t="s">
        <v>37</v>
      </c>
      <c r="C8" s="18">
        <v>30</v>
      </c>
      <c r="D8" s="6">
        <v>1</v>
      </c>
      <c r="E8" s="8">
        <f t="shared" si="13"/>
        <v>30</v>
      </c>
      <c r="F8" s="18">
        <v>30</v>
      </c>
      <c r="G8" s="6">
        <v>0</v>
      </c>
      <c r="H8" s="8">
        <f t="shared" si="14"/>
        <v>0</v>
      </c>
      <c r="I8" s="18">
        <v>10</v>
      </c>
      <c r="J8" s="6">
        <v>10</v>
      </c>
      <c r="K8" s="8">
        <f t="shared" si="0"/>
        <v>100</v>
      </c>
      <c r="L8" s="27">
        <v>20</v>
      </c>
      <c r="M8" s="26">
        <v>2</v>
      </c>
      <c r="N8" s="106">
        <f t="shared" si="15"/>
        <v>40</v>
      </c>
      <c r="O8" s="27">
        <v>30</v>
      </c>
      <c r="P8" s="26">
        <v>4</v>
      </c>
      <c r="Q8" s="28">
        <f t="shared" si="16"/>
        <v>120</v>
      </c>
      <c r="R8" s="79">
        <v>200</v>
      </c>
      <c r="S8" s="19">
        <v>1</v>
      </c>
      <c r="T8" s="82">
        <f t="shared" si="1"/>
        <v>200</v>
      </c>
      <c r="U8" s="23">
        <v>200</v>
      </c>
      <c r="V8" s="24">
        <v>0.8</v>
      </c>
      <c r="W8" s="13">
        <f t="shared" si="2"/>
        <v>160</v>
      </c>
      <c r="X8" s="56">
        <v>50</v>
      </c>
      <c r="Y8" s="57">
        <v>1</v>
      </c>
      <c r="Z8" s="59">
        <f t="shared" si="3"/>
        <v>50</v>
      </c>
      <c r="AA8" s="54">
        <v>50</v>
      </c>
      <c r="AB8" s="54">
        <v>2</v>
      </c>
      <c r="AC8" s="55">
        <f t="shared" si="17"/>
        <v>100</v>
      </c>
      <c r="AD8" s="56">
        <v>150</v>
      </c>
      <c r="AE8" s="57">
        <v>0</v>
      </c>
      <c r="AF8" s="59">
        <f t="shared" si="4"/>
        <v>0</v>
      </c>
      <c r="AG8" s="23">
        <v>50</v>
      </c>
      <c r="AH8" s="21">
        <v>0</v>
      </c>
      <c r="AI8" s="25">
        <f t="shared" si="18"/>
        <v>0</v>
      </c>
      <c r="AJ8" s="23">
        <v>300</v>
      </c>
      <c r="AK8" s="21">
        <v>0</v>
      </c>
      <c r="AL8" s="25">
        <f t="shared" si="19"/>
        <v>0</v>
      </c>
      <c r="AM8" s="21">
        <v>150</v>
      </c>
      <c r="AN8" s="12">
        <v>3</v>
      </c>
      <c r="AO8" s="11">
        <f t="shared" si="5"/>
        <v>450</v>
      </c>
      <c r="AP8" s="24">
        <v>150</v>
      </c>
      <c r="AQ8" s="24">
        <v>0</v>
      </c>
      <c r="AR8" s="24">
        <v>0</v>
      </c>
      <c r="AS8" s="27">
        <v>300</v>
      </c>
      <c r="AT8" s="65">
        <v>10</v>
      </c>
      <c r="AU8" s="85">
        <v>0</v>
      </c>
      <c r="AV8" s="16">
        <f t="shared" si="6"/>
        <v>0</v>
      </c>
      <c r="AW8" s="43">
        <v>20</v>
      </c>
      <c r="AX8" s="64">
        <v>0</v>
      </c>
      <c r="AY8" s="87">
        <f t="shared" si="7"/>
        <v>0</v>
      </c>
      <c r="AZ8" s="65">
        <v>20</v>
      </c>
      <c r="BA8" s="43">
        <v>10</v>
      </c>
      <c r="BB8" s="16">
        <f t="shared" si="8"/>
        <v>200</v>
      </c>
      <c r="BC8" s="43">
        <v>70</v>
      </c>
      <c r="BD8" s="64">
        <v>8</v>
      </c>
      <c r="BE8" s="87">
        <f t="shared" si="9"/>
        <v>560</v>
      </c>
      <c r="BF8" s="65">
        <v>10</v>
      </c>
      <c r="BG8" s="64">
        <v>6</v>
      </c>
      <c r="BH8" s="16">
        <f t="shared" si="10"/>
        <v>60</v>
      </c>
      <c r="BI8" s="65">
        <v>10</v>
      </c>
      <c r="BJ8" s="64">
        <v>31</v>
      </c>
      <c r="BK8" s="16">
        <f t="shared" si="11"/>
        <v>310</v>
      </c>
      <c r="BL8" s="43">
        <v>5</v>
      </c>
      <c r="BM8" s="64">
        <v>0</v>
      </c>
      <c r="BN8" s="87">
        <f t="shared" si="12"/>
        <v>0</v>
      </c>
      <c r="BO8" s="67">
        <f t="shared" si="20"/>
        <v>2830</v>
      </c>
    </row>
    <row r="9" spans="1:70" ht="20" customHeight="1" thickBot="1" x14ac:dyDescent="0.3">
      <c r="A9" s="46">
        <v>7</v>
      </c>
      <c r="B9" s="41" t="s">
        <v>38</v>
      </c>
      <c r="C9" s="18">
        <v>30</v>
      </c>
      <c r="D9" s="6">
        <v>0</v>
      </c>
      <c r="E9" s="8">
        <f t="shared" si="13"/>
        <v>0</v>
      </c>
      <c r="F9" s="18">
        <v>30</v>
      </c>
      <c r="G9" s="6">
        <v>0</v>
      </c>
      <c r="H9" s="8">
        <f t="shared" si="14"/>
        <v>0</v>
      </c>
      <c r="I9" s="18">
        <v>10</v>
      </c>
      <c r="J9" s="6">
        <v>10</v>
      </c>
      <c r="K9" s="8">
        <f t="shared" si="0"/>
        <v>100</v>
      </c>
      <c r="L9" s="27">
        <v>20</v>
      </c>
      <c r="M9" s="26">
        <v>2</v>
      </c>
      <c r="N9" s="106">
        <f t="shared" si="15"/>
        <v>40</v>
      </c>
      <c r="O9" s="27">
        <v>30</v>
      </c>
      <c r="P9" s="26">
        <v>13</v>
      </c>
      <c r="Q9" s="28">
        <f t="shared" si="16"/>
        <v>390</v>
      </c>
      <c r="R9" s="79">
        <v>200</v>
      </c>
      <c r="S9" s="19">
        <v>1</v>
      </c>
      <c r="T9" s="82">
        <f t="shared" si="1"/>
        <v>200</v>
      </c>
      <c r="U9" s="23">
        <v>200</v>
      </c>
      <c r="V9" s="24">
        <v>0.6</v>
      </c>
      <c r="W9" s="13">
        <f t="shared" si="2"/>
        <v>120</v>
      </c>
      <c r="X9" s="56">
        <v>50</v>
      </c>
      <c r="Y9" s="57">
        <v>0</v>
      </c>
      <c r="Z9" s="59">
        <f t="shared" si="3"/>
        <v>0</v>
      </c>
      <c r="AA9" s="54">
        <v>50</v>
      </c>
      <c r="AB9" s="54">
        <v>7</v>
      </c>
      <c r="AC9" s="55">
        <f t="shared" si="17"/>
        <v>350</v>
      </c>
      <c r="AD9" s="56">
        <v>150</v>
      </c>
      <c r="AE9" s="57">
        <v>0</v>
      </c>
      <c r="AF9" s="59">
        <f t="shared" si="4"/>
        <v>0</v>
      </c>
      <c r="AG9" s="23">
        <v>50</v>
      </c>
      <c r="AH9" s="21">
        <v>0</v>
      </c>
      <c r="AI9" s="25">
        <f t="shared" si="18"/>
        <v>0</v>
      </c>
      <c r="AJ9" s="23">
        <v>300</v>
      </c>
      <c r="AK9" s="21">
        <v>0</v>
      </c>
      <c r="AL9" s="25">
        <f t="shared" si="19"/>
        <v>0</v>
      </c>
      <c r="AM9" s="21">
        <v>150</v>
      </c>
      <c r="AN9" s="12">
        <v>4</v>
      </c>
      <c r="AO9" s="11">
        <f t="shared" si="5"/>
        <v>600</v>
      </c>
      <c r="AP9" s="24">
        <v>0</v>
      </c>
      <c r="AQ9" s="24">
        <v>250</v>
      </c>
      <c r="AR9" s="24">
        <v>0</v>
      </c>
      <c r="AS9" s="27">
        <v>30</v>
      </c>
      <c r="AT9" s="65">
        <v>10</v>
      </c>
      <c r="AU9" s="85">
        <v>37</v>
      </c>
      <c r="AV9" s="16">
        <f t="shared" si="6"/>
        <v>370</v>
      </c>
      <c r="AW9" s="43">
        <v>20</v>
      </c>
      <c r="AX9" s="64">
        <v>16</v>
      </c>
      <c r="AY9" s="87">
        <f t="shared" si="7"/>
        <v>320</v>
      </c>
      <c r="AZ9" s="65">
        <v>20</v>
      </c>
      <c r="BA9" s="43">
        <v>5</v>
      </c>
      <c r="BB9" s="16">
        <f t="shared" si="8"/>
        <v>100</v>
      </c>
      <c r="BC9" s="43">
        <v>70</v>
      </c>
      <c r="BD9" s="64">
        <v>1</v>
      </c>
      <c r="BE9" s="87">
        <f t="shared" si="9"/>
        <v>70</v>
      </c>
      <c r="BF9" s="65">
        <v>10</v>
      </c>
      <c r="BG9" s="64">
        <v>0</v>
      </c>
      <c r="BH9" s="16">
        <f t="shared" si="10"/>
        <v>0</v>
      </c>
      <c r="BI9" s="65">
        <v>10</v>
      </c>
      <c r="BJ9" s="64">
        <v>55</v>
      </c>
      <c r="BK9" s="16">
        <f t="shared" si="11"/>
        <v>550</v>
      </c>
      <c r="BL9" s="43">
        <v>5</v>
      </c>
      <c r="BM9" s="64">
        <v>6</v>
      </c>
      <c r="BN9" s="87">
        <f t="shared" si="12"/>
        <v>30</v>
      </c>
      <c r="BO9" s="67">
        <f t="shared" si="20"/>
        <v>3520</v>
      </c>
    </row>
    <row r="10" spans="1:70" ht="18" customHeight="1" thickBot="1" x14ac:dyDescent="0.3">
      <c r="A10" s="46">
        <v>8</v>
      </c>
      <c r="B10" s="41" t="s">
        <v>39</v>
      </c>
      <c r="C10" s="18">
        <v>30</v>
      </c>
      <c r="D10" s="6">
        <v>0</v>
      </c>
      <c r="E10" s="8">
        <f t="shared" si="13"/>
        <v>0</v>
      </c>
      <c r="F10" s="18">
        <v>30</v>
      </c>
      <c r="G10" s="6">
        <v>0</v>
      </c>
      <c r="H10" s="8">
        <f t="shared" si="14"/>
        <v>0</v>
      </c>
      <c r="I10" s="18">
        <v>10</v>
      </c>
      <c r="J10" s="6">
        <v>2</v>
      </c>
      <c r="K10" s="8">
        <f t="shared" si="0"/>
        <v>20</v>
      </c>
      <c r="L10" s="27">
        <v>20</v>
      </c>
      <c r="M10" s="26">
        <v>2</v>
      </c>
      <c r="N10" s="106">
        <f t="shared" si="15"/>
        <v>40</v>
      </c>
      <c r="O10" s="27">
        <v>30</v>
      </c>
      <c r="P10" s="26">
        <v>2</v>
      </c>
      <c r="Q10" s="28">
        <f t="shared" si="16"/>
        <v>60</v>
      </c>
      <c r="R10" s="79">
        <v>200</v>
      </c>
      <c r="S10" s="19">
        <v>0</v>
      </c>
      <c r="T10" s="82">
        <f t="shared" si="1"/>
        <v>0</v>
      </c>
      <c r="U10" s="23">
        <v>200</v>
      </c>
      <c r="V10" s="24">
        <v>0</v>
      </c>
      <c r="W10" s="13">
        <f t="shared" si="2"/>
        <v>0</v>
      </c>
      <c r="X10" s="56">
        <v>50</v>
      </c>
      <c r="Y10" s="57">
        <v>0</v>
      </c>
      <c r="Z10" s="59">
        <f t="shared" si="3"/>
        <v>0</v>
      </c>
      <c r="AA10" s="54">
        <v>50</v>
      </c>
      <c r="AB10" s="54">
        <v>0</v>
      </c>
      <c r="AC10" s="55">
        <f t="shared" si="17"/>
        <v>0</v>
      </c>
      <c r="AD10" s="56">
        <v>150</v>
      </c>
      <c r="AE10" s="57">
        <v>0</v>
      </c>
      <c r="AF10" s="59">
        <f t="shared" si="4"/>
        <v>0</v>
      </c>
      <c r="AG10" s="23">
        <v>50</v>
      </c>
      <c r="AH10" s="21">
        <v>0</v>
      </c>
      <c r="AI10" s="25">
        <f t="shared" si="18"/>
        <v>0</v>
      </c>
      <c r="AJ10" s="23">
        <v>300</v>
      </c>
      <c r="AK10" s="21">
        <v>0</v>
      </c>
      <c r="AL10" s="25">
        <f t="shared" si="19"/>
        <v>0</v>
      </c>
      <c r="AM10" s="21">
        <v>150</v>
      </c>
      <c r="AN10" s="12">
        <v>0</v>
      </c>
      <c r="AO10" s="11">
        <f t="shared" si="5"/>
        <v>0</v>
      </c>
      <c r="AP10" s="24">
        <v>0</v>
      </c>
      <c r="AQ10" s="24">
        <v>0</v>
      </c>
      <c r="AR10" s="24">
        <v>0</v>
      </c>
      <c r="AS10" s="27">
        <v>15</v>
      </c>
      <c r="AT10" s="65">
        <v>10</v>
      </c>
      <c r="AU10" s="85">
        <v>1</v>
      </c>
      <c r="AV10" s="16">
        <f t="shared" si="6"/>
        <v>10</v>
      </c>
      <c r="AW10" s="43">
        <v>20</v>
      </c>
      <c r="AX10" s="64">
        <v>0</v>
      </c>
      <c r="AY10" s="87">
        <f t="shared" si="7"/>
        <v>0</v>
      </c>
      <c r="AZ10" s="65">
        <v>20</v>
      </c>
      <c r="BA10" s="43">
        <v>0</v>
      </c>
      <c r="BB10" s="16">
        <f t="shared" si="8"/>
        <v>0</v>
      </c>
      <c r="BC10" s="43">
        <v>70</v>
      </c>
      <c r="BD10" s="64">
        <v>0</v>
      </c>
      <c r="BE10" s="87">
        <f t="shared" si="9"/>
        <v>0</v>
      </c>
      <c r="BF10" s="65">
        <v>10</v>
      </c>
      <c r="BG10" s="64">
        <v>2</v>
      </c>
      <c r="BH10" s="16">
        <f t="shared" si="10"/>
        <v>20</v>
      </c>
      <c r="BI10" s="65">
        <v>10</v>
      </c>
      <c r="BJ10" s="64">
        <v>1</v>
      </c>
      <c r="BK10" s="16">
        <f t="shared" si="11"/>
        <v>10</v>
      </c>
      <c r="BL10" s="43">
        <v>5</v>
      </c>
      <c r="BM10" s="64">
        <v>0</v>
      </c>
      <c r="BN10" s="87">
        <f t="shared" si="12"/>
        <v>0</v>
      </c>
      <c r="BO10" s="67">
        <f t="shared" si="20"/>
        <v>175</v>
      </c>
    </row>
    <row r="11" spans="1:70" ht="21" thickBot="1" x14ac:dyDescent="0.3">
      <c r="A11" s="46">
        <v>9</v>
      </c>
      <c r="B11" s="41" t="s">
        <v>40</v>
      </c>
      <c r="C11" s="18">
        <v>30</v>
      </c>
      <c r="D11" s="6">
        <v>0</v>
      </c>
      <c r="E11" s="8">
        <f t="shared" si="13"/>
        <v>0</v>
      </c>
      <c r="F11" s="18">
        <v>30</v>
      </c>
      <c r="G11" s="6">
        <v>0</v>
      </c>
      <c r="H11" s="8">
        <f t="shared" si="14"/>
        <v>0</v>
      </c>
      <c r="I11" s="18">
        <v>10</v>
      </c>
      <c r="J11" s="6">
        <v>3</v>
      </c>
      <c r="K11" s="8">
        <f t="shared" si="0"/>
        <v>30</v>
      </c>
      <c r="L11" s="27">
        <v>20</v>
      </c>
      <c r="M11" s="26">
        <v>1</v>
      </c>
      <c r="N11" s="106">
        <f t="shared" si="15"/>
        <v>20</v>
      </c>
      <c r="O11" s="27">
        <v>30</v>
      </c>
      <c r="P11" s="26">
        <v>2</v>
      </c>
      <c r="Q11" s="28">
        <f t="shared" si="16"/>
        <v>60</v>
      </c>
      <c r="R11" s="79">
        <v>200</v>
      </c>
      <c r="S11" s="19">
        <v>1</v>
      </c>
      <c r="T11" s="82">
        <f t="shared" si="1"/>
        <v>200</v>
      </c>
      <c r="U11" s="23">
        <v>200</v>
      </c>
      <c r="V11" s="24">
        <v>0.7</v>
      </c>
      <c r="W11" s="13">
        <f t="shared" si="2"/>
        <v>140</v>
      </c>
      <c r="X11" s="56">
        <v>50</v>
      </c>
      <c r="Y11" s="57">
        <v>0</v>
      </c>
      <c r="Z11" s="59">
        <f t="shared" si="3"/>
        <v>0</v>
      </c>
      <c r="AA11" s="54">
        <v>50</v>
      </c>
      <c r="AB11" s="54">
        <v>1</v>
      </c>
      <c r="AC11" s="55">
        <f t="shared" si="17"/>
        <v>50</v>
      </c>
      <c r="AD11" s="56">
        <v>150</v>
      </c>
      <c r="AE11" s="57">
        <v>0</v>
      </c>
      <c r="AF11" s="59">
        <f t="shared" si="4"/>
        <v>0</v>
      </c>
      <c r="AG11" s="23">
        <v>50</v>
      </c>
      <c r="AH11" s="21">
        <v>1</v>
      </c>
      <c r="AI11" s="25">
        <f t="shared" si="18"/>
        <v>50</v>
      </c>
      <c r="AJ11" s="23">
        <v>300</v>
      </c>
      <c r="AK11" s="21">
        <v>0</v>
      </c>
      <c r="AL11" s="25">
        <f t="shared" si="19"/>
        <v>0</v>
      </c>
      <c r="AM11" s="21">
        <v>150</v>
      </c>
      <c r="AN11" s="12">
        <v>3</v>
      </c>
      <c r="AO11" s="11">
        <f t="shared" si="5"/>
        <v>450</v>
      </c>
      <c r="AP11" s="24">
        <v>150</v>
      </c>
      <c r="AQ11" s="24">
        <v>50</v>
      </c>
      <c r="AR11" s="24">
        <v>0</v>
      </c>
      <c r="AS11" s="27">
        <v>0</v>
      </c>
      <c r="AT11" s="65">
        <v>10</v>
      </c>
      <c r="AU11" s="85">
        <v>0</v>
      </c>
      <c r="AV11" s="16">
        <f t="shared" si="6"/>
        <v>0</v>
      </c>
      <c r="AW11" s="43">
        <v>20</v>
      </c>
      <c r="AX11" s="64">
        <v>13</v>
      </c>
      <c r="AY11" s="87">
        <f t="shared" si="7"/>
        <v>260</v>
      </c>
      <c r="AZ11" s="65">
        <v>20</v>
      </c>
      <c r="BA11" s="43">
        <v>10</v>
      </c>
      <c r="BB11" s="16">
        <f t="shared" si="8"/>
        <v>200</v>
      </c>
      <c r="BC11" s="43">
        <v>70</v>
      </c>
      <c r="BD11" s="64">
        <v>1</v>
      </c>
      <c r="BE11" s="87">
        <f t="shared" si="9"/>
        <v>70</v>
      </c>
      <c r="BF11" s="65">
        <v>10</v>
      </c>
      <c r="BG11" s="64">
        <v>60</v>
      </c>
      <c r="BH11" s="16">
        <f t="shared" si="10"/>
        <v>600</v>
      </c>
      <c r="BI11" s="65">
        <v>10</v>
      </c>
      <c r="BJ11" s="64">
        <v>21</v>
      </c>
      <c r="BK11" s="16">
        <f t="shared" si="11"/>
        <v>210</v>
      </c>
      <c r="BL11" s="43">
        <v>5</v>
      </c>
      <c r="BM11" s="64">
        <v>0</v>
      </c>
      <c r="BN11" s="87">
        <f t="shared" si="12"/>
        <v>0</v>
      </c>
      <c r="BO11" s="67">
        <f t="shared" si="20"/>
        <v>2540</v>
      </c>
      <c r="BR11" s="1" t="s">
        <v>0</v>
      </c>
    </row>
    <row r="12" spans="1:70" ht="21" thickBot="1" x14ac:dyDescent="0.3">
      <c r="A12" s="46">
        <v>10</v>
      </c>
      <c r="B12" s="41" t="s">
        <v>41</v>
      </c>
      <c r="C12" s="18">
        <v>30</v>
      </c>
      <c r="D12" s="6">
        <v>0</v>
      </c>
      <c r="E12" s="8">
        <f t="shared" si="13"/>
        <v>0</v>
      </c>
      <c r="F12" s="18">
        <v>30</v>
      </c>
      <c r="G12" s="6">
        <v>0</v>
      </c>
      <c r="H12" s="8">
        <f t="shared" si="14"/>
        <v>0</v>
      </c>
      <c r="I12" s="18">
        <v>10</v>
      </c>
      <c r="J12" s="6">
        <v>3</v>
      </c>
      <c r="K12" s="8">
        <f t="shared" si="0"/>
        <v>30</v>
      </c>
      <c r="L12" s="27">
        <v>20</v>
      </c>
      <c r="M12" s="26">
        <v>1</v>
      </c>
      <c r="N12" s="106">
        <f t="shared" si="15"/>
        <v>20</v>
      </c>
      <c r="O12" s="27">
        <v>30</v>
      </c>
      <c r="P12" s="26">
        <v>2</v>
      </c>
      <c r="Q12" s="28">
        <f t="shared" si="16"/>
        <v>60</v>
      </c>
      <c r="R12" s="79">
        <v>200</v>
      </c>
      <c r="S12" s="19">
        <v>1</v>
      </c>
      <c r="T12" s="82">
        <f t="shared" si="1"/>
        <v>200</v>
      </c>
      <c r="U12" s="23">
        <v>200</v>
      </c>
      <c r="V12" s="24">
        <v>0.2</v>
      </c>
      <c r="W12" s="13">
        <f t="shared" si="2"/>
        <v>40</v>
      </c>
      <c r="X12" s="56">
        <v>50</v>
      </c>
      <c r="Y12" s="57">
        <v>0</v>
      </c>
      <c r="Z12" s="59">
        <f t="shared" si="3"/>
        <v>0</v>
      </c>
      <c r="AA12" s="54">
        <v>50</v>
      </c>
      <c r="AB12" s="54">
        <v>3</v>
      </c>
      <c r="AC12" s="55">
        <f t="shared" si="17"/>
        <v>150</v>
      </c>
      <c r="AD12" s="56">
        <v>150</v>
      </c>
      <c r="AE12" s="57">
        <v>1</v>
      </c>
      <c r="AF12" s="59">
        <f t="shared" si="4"/>
        <v>150</v>
      </c>
      <c r="AG12" s="23">
        <v>50</v>
      </c>
      <c r="AH12" s="21">
        <v>0</v>
      </c>
      <c r="AI12" s="25">
        <f t="shared" si="18"/>
        <v>0</v>
      </c>
      <c r="AJ12" s="23">
        <v>300</v>
      </c>
      <c r="AK12" s="21">
        <v>0</v>
      </c>
      <c r="AL12" s="25">
        <f t="shared" si="19"/>
        <v>0</v>
      </c>
      <c r="AM12" s="21">
        <v>150</v>
      </c>
      <c r="AN12" s="12">
        <v>2</v>
      </c>
      <c r="AO12" s="11">
        <f t="shared" si="5"/>
        <v>300</v>
      </c>
      <c r="AP12" s="24">
        <v>0</v>
      </c>
      <c r="AQ12" s="24">
        <v>0</v>
      </c>
      <c r="AR12" s="24">
        <v>0</v>
      </c>
      <c r="AS12" s="27">
        <v>15</v>
      </c>
      <c r="AT12" s="65">
        <v>10</v>
      </c>
      <c r="AU12" s="85">
        <v>1</v>
      </c>
      <c r="AV12" s="16">
        <f t="shared" si="6"/>
        <v>10</v>
      </c>
      <c r="AW12" s="43">
        <v>20</v>
      </c>
      <c r="AX12" s="64">
        <v>2</v>
      </c>
      <c r="AY12" s="87">
        <f t="shared" si="7"/>
        <v>40</v>
      </c>
      <c r="AZ12" s="65">
        <v>20</v>
      </c>
      <c r="BA12" s="43">
        <v>0</v>
      </c>
      <c r="BB12" s="16">
        <f t="shared" si="8"/>
        <v>0</v>
      </c>
      <c r="BC12" s="43">
        <v>70</v>
      </c>
      <c r="BD12" s="64">
        <v>1</v>
      </c>
      <c r="BE12" s="87">
        <f t="shared" si="9"/>
        <v>70</v>
      </c>
      <c r="BF12" s="65">
        <v>10</v>
      </c>
      <c r="BG12" s="64">
        <v>0</v>
      </c>
      <c r="BH12" s="16">
        <f t="shared" si="10"/>
        <v>0</v>
      </c>
      <c r="BI12" s="65">
        <v>10</v>
      </c>
      <c r="BJ12" s="64">
        <v>6</v>
      </c>
      <c r="BK12" s="16">
        <f t="shared" si="11"/>
        <v>60</v>
      </c>
      <c r="BL12" s="43">
        <v>5</v>
      </c>
      <c r="BM12" s="64">
        <v>0</v>
      </c>
      <c r="BN12" s="87">
        <f t="shared" si="12"/>
        <v>0</v>
      </c>
      <c r="BO12" s="67">
        <f t="shared" si="20"/>
        <v>1145</v>
      </c>
    </row>
    <row r="13" spans="1:70" ht="18" customHeight="1" thickBot="1" x14ac:dyDescent="0.3">
      <c r="A13" s="46">
        <v>11</v>
      </c>
      <c r="B13" s="41" t="s">
        <v>42</v>
      </c>
      <c r="C13" s="18">
        <v>30</v>
      </c>
      <c r="D13" s="6">
        <v>1</v>
      </c>
      <c r="E13" s="8">
        <f t="shared" si="13"/>
        <v>30</v>
      </c>
      <c r="F13" s="18">
        <v>30</v>
      </c>
      <c r="G13" s="6">
        <v>0</v>
      </c>
      <c r="H13" s="8">
        <f t="shared" si="14"/>
        <v>0</v>
      </c>
      <c r="I13" s="18">
        <v>10</v>
      </c>
      <c r="J13" s="6">
        <v>4</v>
      </c>
      <c r="K13" s="8">
        <f t="shared" si="0"/>
        <v>40</v>
      </c>
      <c r="L13" s="27">
        <v>20</v>
      </c>
      <c r="M13" s="26">
        <v>2</v>
      </c>
      <c r="N13" s="106">
        <f t="shared" si="15"/>
        <v>40</v>
      </c>
      <c r="O13" s="27">
        <v>30</v>
      </c>
      <c r="P13" s="26">
        <v>2</v>
      </c>
      <c r="Q13" s="28">
        <f t="shared" si="16"/>
        <v>60</v>
      </c>
      <c r="R13" s="79">
        <v>200</v>
      </c>
      <c r="S13" s="19">
        <v>1</v>
      </c>
      <c r="T13" s="82">
        <f t="shared" si="1"/>
        <v>200</v>
      </c>
      <c r="U13" s="23">
        <v>200</v>
      </c>
      <c r="V13" s="24">
        <v>0.2</v>
      </c>
      <c r="W13" s="13">
        <f t="shared" si="2"/>
        <v>40</v>
      </c>
      <c r="X13" s="56">
        <v>50</v>
      </c>
      <c r="Y13" s="57">
        <v>0</v>
      </c>
      <c r="Z13" s="59">
        <f t="shared" si="3"/>
        <v>0</v>
      </c>
      <c r="AA13" s="54">
        <v>50</v>
      </c>
      <c r="AB13" s="54">
        <v>2</v>
      </c>
      <c r="AC13" s="55">
        <f t="shared" si="17"/>
        <v>100</v>
      </c>
      <c r="AD13" s="56">
        <v>150</v>
      </c>
      <c r="AE13" s="57">
        <v>0</v>
      </c>
      <c r="AF13" s="59">
        <f t="shared" si="4"/>
        <v>0</v>
      </c>
      <c r="AG13" s="23">
        <v>50</v>
      </c>
      <c r="AH13" s="21">
        <v>0</v>
      </c>
      <c r="AI13" s="25">
        <f t="shared" si="18"/>
        <v>0</v>
      </c>
      <c r="AJ13" s="23">
        <v>300</v>
      </c>
      <c r="AK13" s="21">
        <v>0</v>
      </c>
      <c r="AL13" s="25">
        <f t="shared" si="19"/>
        <v>0</v>
      </c>
      <c r="AM13" s="21">
        <v>150</v>
      </c>
      <c r="AN13" s="12">
        <v>2</v>
      </c>
      <c r="AO13" s="11">
        <f t="shared" si="5"/>
        <v>300</v>
      </c>
      <c r="AP13" s="24">
        <v>0</v>
      </c>
      <c r="AQ13" s="24">
        <v>0</v>
      </c>
      <c r="AR13" s="24">
        <v>0</v>
      </c>
      <c r="AS13" s="27">
        <v>0</v>
      </c>
      <c r="AT13" s="65">
        <v>10</v>
      </c>
      <c r="AU13" s="85">
        <v>0</v>
      </c>
      <c r="AV13" s="16">
        <f t="shared" si="6"/>
        <v>0</v>
      </c>
      <c r="AW13" s="43">
        <v>20</v>
      </c>
      <c r="AX13" s="64">
        <v>2</v>
      </c>
      <c r="AY13" s="87">
        <f t="shared" si="7"/>
        <v>40</v>
      </c>
      <c r="AZ13" s="65">
        <v>20</v>
      </c>
      <c r="BA13" s="43">
        <v>9</v>
      </c>
      <c r="BB13" s="16">
        <f t="shared" si="8"/>
        <v>180</v>
      </c>
      <c r="BC13" s="43">
        <v>70</v>
      </c>
      <c r="BD13" s="64">
        <v>0</v>
      </c>
      <c r="BE13" s="87">
        <f t="shared" si="9"/>
        <v>0</v>
      </c>
      <c r="BF13" s="65">
        <v>10</v>
      </c>
      <c r="BG13" s="64">
        <v>4</v>
      </c>
      <c r="BH13" s="16">
        <f t="shared" si="10"/>
        <v>40</v>
      </c>
      <c r="BI13" s="65">
        <v>10</v>
      </c>
      <c r="BJ13" s="64">
        <v>3</v>
      </c>
      <c r="BK13" s="16">
        <f t="shared" si="11"/>
        <v>30</v>
      </c>
      <c r="BL13" s="43">
        <v>5</v>
      </c>
      <c r="BM13" s="64">
        <v>0</v>
      </c>
      <c r="BN13" s="87">
        <f t="shared" si="12"/>
        <v>0</v>
      </c>
      <c r="BO13" s="67">
        <f t="shared" si="20"/>
        <v>1100</v>
      </c>
    </row>
    <row r="14" spans="1:70" ht="21" thickBot="1" x14ac:dyDescent="0.3">
      <c r="A14" s="46">
        <v>12</v>
      </c>
      <c r="B14" s="41" t="s">
        <v>43</v>
      </c>
      <c r="C14" s="18">
        <v>30</v>
      </c>
      <c r="D14" s="6">
        <v>0</v>
      </c>
      <c r="E14" s="8">
        <f t="shared" si="13"/>
        <v>0</v>
      </c>
      <c r="F14" s="18">
        <v>30</v>
      </c>
      <c r="G14" s="6">
        <v>0</v>
      </c>
      <c r="H14" s="8">
        <f t="shared" si="14"/>
        <v>0</v>
      </c>
      <c r="I14" s="18">
        <v>10</v>
      </c>
      <c r="J14" s="6">
        <v>8</v>
      </c>
      <c r="K14" s="8">
        <f t="shared" si="0"/>
        <v>80</v>
      </c>
      <c r="L14" s="27">
        <v>20</v>
      </c>
      <c r="M14" s="26">
        <v>2</v>
      </c>
      <c r="N14" s="106">
        <f t="shared" si="15"/>
        <v>40</v>
      </c>
      <c r="O14" s="27">
        <v>30</v>
      </c>
      <c r="P14" s="26">
        <v>10</v>
      </c>
      <c r="Q14" s="28">
        <f t="shared" si="16"/>
        <v>300</v>
      </c>
      <c r="R14" s="79">
        <v>200</v>
      </c>
      <c r="S14" s="19">
        <v>1</v>
      </c>
      <c r="T14" s="82">
        <f t="shared" si="1"/>
        <v>200</v>
      </c>
      <c r="U14" s="23">
        <v>200</v>
      </c>
      <c r="V14" s="24">
        <v>0.4</v>
      </c>
      <c r="W14" s="13">
        <f t="shared" si="2"/>
        <v>80</v>
      </c>
      <c r="X14" s="56">
        <v>50</v>
      </c>
      <c r="Y14" s="57">
        <v>1</v>
      </c>
      <c r="Z14" s="59">
        <f t="shared" si="3"/>
        <v>50</v>
      </c>
      <c r="AA14" s="54">
        <v>50</v>
      </c>
      <c r="AB14" s="54">
        <v>5</v>
      </c>
      <c r="AC14" s="55">
        <f t="shared" si="17"/>
        <v>250</v>
      </c>
      <c r="AD14" s="56">
        <v>150</v>
      </c>
      <c r="AE14" s="57">
        <v>0</v>
      </c>
      <c r="AF14" s="59">
        <f t="shared" si="4"/>
        <v>0</v>
      </c>
      <c r="AG14" s="23">
        <v>50</v>
      </c>
      <c r="AH14" s="21">
        <v>0</v>
      </c>
      <c r="AI14" s="25">
        <f t="shared" si="18"/>
        <v>0</v>
      </c>
      <c r="AJ14" s="23">
        <v>300</v>
      </c>
      <c r="AK14" s="21">
        <v>0</v>
      </c>
      <c r="AL14" s="25">
        <f t="shared" si="19"/>
        <v>0</v>
      </c>
      <c r="AM14" s="21">
        <v>150</v>
      </c>
      <c r="AN14" s="12">
        <v>3</v>
      </c>
      <c r="AO14" s="11">
        <f t="shared" si="5"/>
        <v>450</v>
      </c>
      <c r="AP14" s="24">
        <v>0</v>
      </c>
      <c r="AQ14" s="24">
        <v>50</v>
      </c>
      <c r="AR14" s="24">
        <v>0</v>
      </c>
      <c r="AS14" s="27">
        <v>30</v>
      </c>
      <c r="AT14" s="65">
        <v>10</v>
      </c>
      <c r="AU14" s="85">
        <v>0</v>
      </c>
      <c r="AV14" s="16">
        <f t="shared" si="6"/>
        <v>0</v>
      </c>
      <c r="AW14" s="43">
        <v>20</v>
      </c>
      <c r="AX14" s="64">
        <v>0</v>
      </c>
      <c r="AY14" s="87">
        <f t="shared" si="7"/>
        <v>0</v>
      </c>
      <c r="AZ14" s="65">
        <v>20</v>
      </c>
      <c r="BA14" s="43">
        <v>1</v>
      </c>
      <c r="BB14" s="16">
        <f t="shared" si="8"/>
        <v>20</v>
      </c>
      <c r="BC14" s="43">
        <v>70</v>
      </c>
      <c r="BD14" s="64">
        <v>0</v>
      </c>
      <c r="BE14" s="87">
        <f t="shared" si="9"/>
        <v>0</v>
      </c>
      <c r="BF14" s="65">
        <v>10</v>
      </c>
      <c r="BG14" s="64">
        <v>0</v>
      </c>
      <c r="BH14" s="16">
        <f t="shared" si="10"/>
        <v>0</v>
      </c>
      <c r="BI14" s="65">
        <v>10</v>
      </c>
      <c r="BJ14" s="64">
        <v>0</v>
      </c>
      <c r="BK14" s="16">
        <f t="shared" si="11"/>
        <v>0</v>
      </c>
      <c r="BL14" s="43">
        <v>5</v>
      </c>
      <c r="BM14" s="64">
        <v>0</v>
      </c>
      <c r="BN14" s="87">
        <f t="shared" si="12"/>
        <v>0</v>
      </c>
      <c r="BO14" s="67">
        <f t="shared" si="20"/>
        <v>1550</v>
      </c>
    </row>
    <row r="15" spans="1:70" ht="19" customHeight="1" thickBot="1" x14ac:dyDescent="0.3">
      <c r="A15" s="47">
        <v>13</v>
      </c>
      <c r="B15" s="42" t="s">
        <v>44</v>
      </c>
      <c r="C15" s="18">
        <v>30</v>
      </c>
      <c r="D15" s="9">
        <v>0</v>
      </c>
      <c r="E15" s="10">
        <f t="shared" si="13"/>
        <v>0</v>
      </c>
      <c r="F15" s="18">
        <v>30</v>
      </c>
      <c r="G15" s="9">
        <v>0</v>
      </c>
      <c r="H15" s="10">
        <f t="shared" si="14"/>
        <v>0</v>
      </c>
      <c r="I15" s="18">
        <v>10</v>
      </c>
      <c r="J15" s="9">
        <v>15</v>
      </c>
      <c r="K15" s="10">
        <f t="shared" si="0"/>
        <v>150</v>
      </c>
      <c r="L15" s="27">
        <v>20</v>
      </c>
      <c r="M15" s="26">
        <v>2</v>
      </c>
      <c r="N15" s="106">
        <f t="shared" si="15"/>
        <v>40</v>
      </c>
      <c r="O15" s="107">
        <v>30</v>
      </c>
      <c r="P15" s="108">
        <v>7</v>
      </c>
      <c r="Q15" s="109">
        <f t="shared" si="16"/>
        <v>210</v>
      </c>
      <c r="R15" s="79">
        <v>200</v>
      </c>
      <c r="S15" s="19">
        <v>1</v>
      </c>
      <c r="T15" s="83">
        <f t="shared" si="1"/>
        <v>200</v>
      </c>
      <c r="U15" s="23">
        <v>200</v>
      </c>
      <c r="V15" s="24">
        <v>0</v>
      </c>
      <c r="W15" s="15">
        <f t="shared" si="2"/>
        <v>0</v>
      </c>
      <c r="X15" s="56">
        <v>50</v>
      </c>
      <c r="Y15" s="57">
        <v>0</v>
      </c>
      <c r="Z15" s="60">
        <f t="shared" si="3"/>
        <v>0</v>
      </c>
      <c r="AA15" s="54">
        <v>50</v>
      </c>
      <c r="AB15" s="54">
        <v>1</v>
      </c>
      <c r="AC15" s="55">
        <f t="shared" si="17"/>
        <v>50</v>
      </c>
      <c r="AD15" s="56">
        <v>150</v>
      </c>
      <c r="AE15" s="57">
        <v>0</v>
      </c>
      <c r="AF15" s="60">
        <f t="shared" si="4"/>
        <v>0</v>
      </c>
      <c r="AG15" s="23">
        <v>50</v>
      </c>
      <c r="AH15" s="21">
        <v>0</v>
      </c>
      <c r="AI15" s="25">
        <f t="shared" si="18"/>
        <v>0</v>
      </c>
      <c r="AJ15" s="23">
        <v>300</v>
      </c>
      <c r="AK15" s="21">
        <v>0</v>
      </c>
      <c r="AL15" s="25">
        <f t="shared" si="19"/>
        <v>0</v>
      </c>
      <c r="AM15" s="21">
        <v>150</v>
      </c>
      <c r="AN15" s="12">
        <v>2</v>
      </c>
      <c r="AO15" s="14">
        <f t="shared" si="5"/>
        <v>300</v>
      </c>
      <c r="AP15" s="24">
        <v>200</v>
      </c>
      <c r="AQ15" s="24">
        <v>50</v>
      </c>
      <c r="AR15" s="24">
        <v>0</v>
      </c>
      <c r="AS15" s="27">
        <v>30</v>
      </c>
      <c r="AT15" s="65">
        <v>10</v>
      </c>
      <c r="AU15" s="85">
        <v>3</v>
      </c>
      <c r="AV15" s="17">
        <f t="shared" si="6"/>
        <v>30</v>
      </c>
      <c r="AW15" s="43">
        <v>20</v>
      </c>
      <c r="AX15" s="64">
        <v>41</v>
      </c>
      <c r="AY15" s="88">
        <f t="shared" si="7"/>
        <v>820</v>
      </c>
      <c r="AZ15" s="65">
        <v>20</v>
      </c>
      <c r="BA15" s="43">
        <v>8</v>
      </c>
      <c r="BB15" s="17">
        <f t="shared" si="8"/>
        <v>160</v>
      </c>
      <c r="BC15" s="43">
        <v>70</v>
      </c>
      <c r="BD15" s="64">
        <v>3</v>
      </c>
      <c r="BE15" s="88">
        <f t="shared" si="9"/>
        <v>210</v>
      </c>
      <c r="BF15" s="66">
        <v>10</v>
      </c>
      <c r="BG15" s="64">
        <v>0</v>
      </c>
      <c r="BH15" s="17">
        <f t="shared" si="10"/>
        <v>0</v>
      </c>
      <c r="BI15" s="66">
        <v>10</v>
      </c>
      <c r="BJ15" s="64">
        <v>0</v>
      </c>
      <c r="BK15" s="17">
        <f t="shared" si="11"/>
        <v>0</v>
      </c>
      <c r="BL15" s="43">
        <v>5</v>
      </c>
      <c r="BM15" s="64">
        <v>0</v>
      </c>
      <c r="BN15" s="88">
        <f t="shared" si="12"/>
        <v>0</v>
      </c>
      <c r="BO15" s="67">
        <f t="shared" si="20"/>
        <v>2450</v>
      </c>
    </row>
    <row r="16" spans="1:70" x14ac:dyDescent="0.2">
      <c r="C16" s="139" t="s">
        <v>45</v>
      </c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40" t="s">
        <v>46</v>
      </c>
      <c r="Y16" s="140"/>
      <c r="Z16" s="140"/>
      <c r="AA16" s="140"/>
      <c r="AB16" s="140"/>
      <c r="AC16" s="140"/>
      <c r="AD16" s="140"/>
      <c r="AE16" s="140"/>
      <c r="AF16" s="140"/>
      <c r="AG16" s="139" t="s">
        <v>0</v>
      </c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40" t="s">
        <v>48</v>
      </c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</row>
    <row r="17" spans="2:50" x14ac:dyDescent="0.2">
      <c r="AX17" s="1" t="s">
        <v>0</v>
      </c>
    </row>
    <row r="18" spans="2:50" ht="36" customHeight="1" x14ac:dyDescent="0.25">
      <c r="B18" s="68" t="s">
        <v>1</v>
      </c>
      <c r="C18" s="141" t="s">
        <v>89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02"/>
      <c r="U18" s="102"/>
      <c r="V18" s="102"/>
      <c r="W18" s="102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2:50" ht="39" customHeight="1" x14ac:dyDescent="0.25">
      <c r="B19" s="68" t="s">
        <v>2</v>
      </c>
      <c r="C19" s="141" t="s">
        <v>90</v>
      </c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03"/>
      <c r="U19" s="103"/>
      <c r="V19" s="103"/>
      <c r="W19" s="103"/>
    </row>
    <row r="20" spans="2:50" ht="18.75" customHeight="1" x14ac:dyDescent="0.25">
      <c r="B20" s="68" t="s">
        <v>3</v>
      </c>
      <c r="C20" s="141" t="s">
        <v>49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03"/>
      <c r="U20" s="103"/>
      <c r="V20" s="103"/>
      <c r="W20" s="103"/>
    </row>
    <row r="21" spans="2:50" ht="18.75" customHeight="1" x14ac:dyDescent="0.25">
      <c r="B21" s="68" t="s">
        <v>4</v>
      </c>
      <c r="C21" s="141" t="s">
        <v>91</v>
      </c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03"/>
      <c r="U21" s="103"/>
      <c r="V21" s="103"/>
      <c r="W21" s="103"/>
    </row>
    <row r="22" spans="2:50" ht="23.5" customHeight="1" x14ac:dyDescent="0.25">
      <c r="B22" s="68" t="s">
        <v>5</v>
      </c>
      <c r="C22" s="141" t="s">
        <v>95</v>
      </c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04"/>
      <c r="U22" s="104"/>
      <c r="V22" s="104"/>
      <c r="W22" s="104"/>
    </row>
    <row r="23" spans="2:50" x14ac:dyDescent="0.25">
      <c r="B23" s="68" t="s">
        <v>6</v>
      </c>
      <c r="C23" s="141" t="s">
        <v>50</v>
      </c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2"/>
      <c r="U23" s="2"/>
      <c r="V23" s="2"/>
      <c r="W23" s="2"/>
    </row>
    <row r="24" spans="2:50" ht="36.75" customHeight="1" x14ac:dyDescent="0.25">
      <c r="B24" s="68" t="s">
        <v>7</v>
      </c>
      <c r="C24" s="141" t="s">
        <v>51</v>
      </c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2"/>
      <c r="U24" s="2"/>
      <c r="V24" s="2"/>
      <c r="W24" s="2"/>
    </row>
    <row r="25" spans="2:50" x14ac:dyDescent="0.25">
      <c r="B25" s="68" t="s">
        <v>8</v>
      </c>
      <c r="C25" s="141" t="s">
        <v>52</v>
      </c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2"/>
      <c r="U25" s="2"/>
      <c r="V25" s="2"/>
      <c r="W25" s="2"/>
    </row>
    <row r="26" spans="2:50" ht="35.25" customHeight="1" x14ac:dyDescent="0.25">
      <c r="B26" s="68" t="s">
        <v>9</v>
      </c>
      <c r="C26" s="141" t="s">
        <v>53</v>
      </c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2"/>
      <c r="U26" s="2"/>
      <c r="V26" s="2"/>
      <c r="W26" s="2"/>
    </row>
    <row r="27" spans="2:50" x14ac:dyDescent="0.25">
      <c r="B27" s="68" t="s">
        <v>10</v>
      </c>
      <c r="C27" s="141" t="s">
        <v>54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2"/>
      <c r="U27" s="2"/>
      <c r="V27" s="2"/>
      <c r="W27" s="2"/>
    </row>
    <row r="28" spans="2:50" ht="39" customHeight="1" x14ac:dyDescent="0.25">
      <c r="B28" s="68" t="s">
        <v>11</v>
      </c>
      <c r="C28" s="141" t="s">
        <v>55</v>
      </c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2"/>
      <c r="U28" s="2"/>
      <c r="V28" s="2"/>
      <c r="W28" s="2"/>
    </row>
    <row r="29" spans="2:50" ht="39.75" customHeight="1" x14ac:dyDescent="0.25">
      <c r="B29" s="69" t="s">
        <v>12</v>
      </c>
      <c r="C29" s="141" t="s">
        <v>56</v>
      </c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2"/>
      <c r="U29" s="2"/>
      <c r="V29" s="2"/>
      <c r="W29" s="2"/>
    </row>
    <row r="30" spans="2:50" ht="34.5" customHeight="1" x14ac:dyDescent="0.25">
      <c r="B30" s="68" t="s">
        <v>13</v>
      </c>
      <c r="C30" s="141" t="s">
        <v>57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2"/>
      <c r="U30" s="2"/>
      <c r="V30" s="2"/>
      <c r="W30" s="2"/>
    </row>
    <row r="31" spans="2:50" ht="40.5" customHeight="1" x14ac:dyDescent="0.25">
      <c r="B31" s="68" t="s">
        <v>14</v>
      </c>
      <c r="C31" s="141" t="s">
        <v>58</v>
      </c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2"/>
      <c r="U31" s="2"/>
      <c r="V31" s="2"/>
      <c r="W31" s="2"/>
    </row>
    <row r="32" spans="2:50" ht="34.5" customHeight="1" x14ac:dyDescent="0.25">
      <c r="B32" s="68" t="s">
        <v>15</v>
      </c>
      <c r="C32" s="141" t="s">
        <v>59</v>
      </c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2"/>
      <c r="U32" s="2"/>
      <c r="V32" s="2"/>
      <c r="W32" s="2"/>
    </row>
    <row r="33" spans="2:23" ht="54.75" customHeight="1" x14ac:dyDescent="0.25">
      <c r="B33" s="68" t="s">
        <v>16</v>
      </c>
      <c r="C33" s="141" t="s">
        <v>60</v>
      </c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2"/>
      <c r="U33" s="2"/>
      <c r="V33" s="2"/>
      <c r="W33" s="2"/>
    </row>
    <row r="34" spans="2:23" ht="36" customHeight="1" x14ac:dyDescent="0.25">
      <c r="B34" s="68" t="s">
        <v>17</v>
      </c>
      <c r="C34" s="141" t="s">
        <v>61</v>
      </c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2"/>
      <c r="U34" s="2"/>
      <c r="V34" s="2"/>
      <c r="W34" s="2"/>
    </row>
    <row r="35" spans="2:23" ht="38.25" customHeight="1" x14ac:dyDescent="0.2">
      <c r="B35" s="68" t="s">
        <v>18</v>
      </c>
      <c r="C35" s="142" t="s">
        <v>62</v>
      </c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</row>
    <row r="36" spans="2:23" ht="36.75" customHeight="1" x14ac:dyDescent="0.2">
      <c r="B36" s="68" t="s">
        <v>19</v>
      </c>
      <c r="C36" s="142" t="s">
        <v>63</v>
      </c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</row>
    <row r="37" spans="2:23" ht="36.75" customHeight="1" x14ac:dyDescent="0.25">
      <c r="B37" s="68" t="s">
        <v>20</v>
      </c>
      <c r="C37" s="141" t="s">
        <v>64</v>
      </c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</row>
    <row r="38" spans="2:23" ht="36" customHeight="1" x14ac:dyDescent="0.25">
      <c r="B38" s="68" t="s">
        <v>21</v>
      </c>
      <c r="C38" s="141" t="s">
        <v>65</v>
      </c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</row>
    <row r="39" spans="2:23" ht="56.25" customHeight="1" x14ac:dyDescent="0.25">
      <c r="B39" s="68" t="s">
        <v>22</v>
      </c>
      <c r="C39" s="141" t="s">
        <v>66</v>
      </c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</row>
    <row r="40" spans="2:23" ht="57" customHeight="1" x14ac:dyDescent="0.2">
      <c r="B40" s="68" t="s">
        <v>23</v>
      </c>
      <c r="C40" s="142" t="s">
        <v>92</v>
      </c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</row>
    <row r="41" spans="2:23" ht="34.5" customHeight="1" x14ac:dyDescent="0.25">
      <c r="B41" s="68" t="s">
        <v>24</v>
      </c>
      <c r="C41" s="141" t="s">
        <v>67</v>
      </c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</row>
  </sheetData>
  <mergeCells count="49">
    <mergeCell ref="C37:S37"/>
    <mergeCell ref="C38:S38"/>
    <mergeCell ref="C39:S39"/>
    <mergeCell ref="C40:S40"/>
    <mergeCell ref="C41:S41"/>
    <mergeCell ref="C32:S32"/>
    <mergeCell ref="C33:S33"/>
    <mergeCell ref="C34:S34"/>
    <mergeCell ref="C35:S35"/>
    <mergeCell ref="C36:S36"/>
    <mergeCell ref="C27:S27"/>
    <mergeCell ref="C28:S28"/>
    <mergeCell ref="C29:S29"/>
    <mergeCell ref="C30:S30"/>
    <mergeCell ref="C31:S31"/>
    <mergeCell ref="C25:S25"/>
    <mergeCell ref="C26:S26"/>
    <mergeCell ref="I1:K1"/>
    <mergeCell ref="L1:N1"/>
    <mergeCell ref="R1:T1"/>
    <mergeCell ref="C24:S24"/>
    <mergeCell ref="C23:S23"/>
    <mergeCell ref="C18:S18"/>
    <mergeCell ref="C19:S19"/>
    <mergeCell ref="C20:S20"/>
    <mergeCell ref="C22:S22"/>
    <mergeCell ref="C21:S21"/>
    <mergeCell ref="BL1:BN1"/>
    <mergeCell ref="BO1:BO2"/>
    <mergeCell ref="C16:W16"/>
    <mergeCell ref="X16:AF16"/>
    <mergeCell ref="AG16:AS16"/>
    <mergeCell ref="AT16:BN16"/>
    <mergeCell ref="AG1:AI1"/>
    <mergeCell ref="AJ1:AL1"/>
    <mergeCell ref="AM1:AO1"/>
    <mergeCell ref="AT1:AV1"/>
    <mergeCell ref="AW1:AY1"/>
    <mergeCell ref="AZ1:BB1"/>
    <mergeCell ref="X1:Z1"/>
    <mergeCell ref="AA1:AC1"/>
    <mergeCell ref="BI1:BK1"/>
    <mergeCell ref="BC1:BE1"/>
    <mergeCell ref="BF1:BH1"/>
    <mergeCell ref="AD1:AF1"/>
    <mergeCell ref="C1:E1"/>
    <mergeCell ref="F1:H1"/>
    <mergeCell ref="U1:W1"/>
    <mergeCell ref="O1:Q1"/>
  </mergeCells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3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7" sqref="B7"/>
    </sheetView>
  </sheetViews>
  <sheetFormatPr baseColWidth="10" defaultColWidth="10.83203125" defaultRowHeight="19" x14ac:dyDescent="0.2"/>
  <cols>
    <col min="1" max="1" width="3.5" style="1" customWidth="1"/>
    <col min="2" max="2" width="20.6640625" style="2" customWidth="1"/>
    <col min="3" max="18" width="6.6640625" style="1" customWidth="1"/>
    <col min="19" max="19" width="7.83203125" style="1" customWidth="1"/>
    <col min="20" max="41" width="6.6640625" style="1" customWidth="1"/>
    <col min="42" max="42" width="16.6640625" style="1" customWidth="1"/>
    <col min="43" max="43" width="17.1640625" style="1" customWidth="1"/>
    <col min="44" max="44" width="18.6640625" style="1" customWidth="1"/>
    <col min="45" max="45" width="17" style="1" customWidth="1"/>
    <col min="46" max="66" width="6.6640625" style="1" customWidth="1"/>
    <col min="67" max="16384" width="10.83203125" style="1"/>
  </cols>
  <sheetData>
    <row r="1" spans="1:70" s="4" customFormat="1" ht="18" customHeight="1" thickBot="1" x14ac:dyDescent="0.25">
      <c r="A1" s="44" t="s">
        <v>0</v>
      </c>
      <c r="B1" s="48" t="s">
        <v>0</v>
      </c>
      <c r="C1" s="128" t="s">
        <v>1</v>
      </c>
      <c r="D1" s="129"/>
      <c r="E1" s="130"/>
      <c r="F1" s="128" t="s">
        <v>2</v>
      </c>
      <c r="G1" s="129"/>
      <c r="H1" s="130"/>
      <c r="I1" s="128" t="s">
        <v>3</v>
      </c>
      <c r="J1" s="129"/>
      <c r="K1" s="130"/>
      <c r="L1" s="128" t="s">
        <v>4</v>
      </c>
      <c r="M1" s="129"/>
      <c r="N1" s="129"/>
      <c r="O1" s="134" t="s">
        <v>5</v>
      </c>
      <c r="P1" s="135"/>
      <c r="Q1" s="136"/>
      <c r="R1" s="129" t="s">
        <v>6</v>
      </c>
      <c r="S1" s="129"/>
      <c r="T1" s="130"/>
      <c r="U1" s="131" t="s">
        <v>7</v>
      </c>
      <c r="V1" s="132"/>
      <c r="W1" s="133"/>
      <c r="X1" s="131" t="s">
        <v>8</v>
      </c>
      <c r="Y1" s="132"/>
      <c r="Z1" s="133"/>
      <c r="AA1" s="132" t="s">
        <v>9</v>
      </c>
      <c r="AB1" s="132"/>
      <c r="AC1" s="133"/>
      <c r="AD1" s="131" t="s">
        <v>10</v>
      </c>
      <c r="AE1" s="132"/>
      <c r="AF1" s="133"/>
      <c r="AG1" s="131" t="s">
        <v>11</v>
      </c>
      <c r="AH1" s="132"/>
      <c r="AI1" s="133"/>
      <c r="AJ1" s="131" t="s">
        <v>12</v>
      </c>
      <c r="AK1" s="132"/>
      <c r="AL1" s="133"/>
      <c r="AM1" s="131" t="s">
        <v>13</v>
      </c>
      <c r="AN1" s="132"/>
      <c r="AO1" s="133"/>
      <c r="AP1" s="73" t="s">
        <v>14</v>
      </c>
      <c r="AQ1" s="73" t="s">
        <v>15</v>
      </c>
      <c r="AR1" s="72" t="s">
        <v>16</v>
      </c>
      <c r="AS1" s="71" t="s">
        <v>17</v>
      </c>
      <c r="AT1" s="128" t="s">
        <v>18</v>
      </c>
      <c r="AU1" s="129"/>
      <c r="AV1" s="130"/>
      <c r="AW1" s="128" t="s">
        <v>19</v>
      </c>
      <c r="AX1" s="129"/>
      <c r="AY1" s="130"/>
      <c r="AZ1" s="128" t="s">
        <v>20</v>
      </c>
      <c r="BA1" s="129"/>
      <c r="BB1" s="130"/>
      <c r="BC1" s="128" t="s">
        <v>21</v>
      </c>
      <c r="BD1" s="129"/>
      <c r="BE1" s="130"/>
      <c r="BF1" s="128" t="s">
        <v>22</v>
      </c>
      <c r="BG1" s="129"/>
      <c r="BH1" s="130"/>
      <c r="BI1" s="128" t="s">
        <v>23</v>
      </c>
      <c r="BJ1" s="129"/>
      <c r="BK1" s="130"/>
      <c r="BL1" s="128" t="s">
        <v>24</v>
      </c>
      <c r="BM1" s="129"/>
      <c r="BN1" s="130"/>
      <c r="BO1" s="137" t="s">
        <v>25</v>
      </c>
      <c r="BP1" s="5"/>
    </row>
    <row r="2" spans="1:70" s="4" customFormat="1" ht="21" thickBot="1" x14ac:dyDescent="0.25">
      <c r="A2" s="45" t="s">
        <v>26</v>
      </c>
      <c r="B2" s="41" t="s">
        <v>27</v>
      </c>
      <c r="C2" s="30" t="s">
        <v>28</v>
      </c>
      <c r="D2" s="31" t="s">
        <v>29</v>
      </c>
      <c r="E2" s="32" t="s">
        <v>30</v>
      </c>
      <c r="F2" s="30" t="s">
        <v>28</v>
      </c>
      <c r="G2" s="31" t="s">
        <v>29</v>
      </c>
      <c r="H2" s="32" t="s">
        <v>30</v>
      </c>
      <c r="I2" s="30" t="s">
        <v>28</v>
      </c>
      <c r="J2" s="31" t="s">
        <v>29</v>
      </c>
      <c r="K2" s="32" t="s">
        <v>30</v>
      </c>
      <c r="L2" s="40" t="s">
        <v>28</v>
      </c>
      <c r="M2" s="38" t="s">
        <v>29</v>
      </c>
      <c r="N2" s="105" t="s">
        <v>30</v>
      </c>
      <c r="O2" s="110" t="s">
        <v>28</v>
      </c>
      <c r="P2" s="111" t="s">
        <v>29</v>
      </c>
      <c r="Q2" s="112" t="s">
        <v>30</v>
      </c>
      <c r="R2" s="74" t="s">
        <v>28</v>
      </c>
      <c r="S2" s="31" t="s">
        <v>29</v>
      </c>
      <c r="T2" s="75" t="s">
        <v>30</v>
      </c>
      <c r="U2" s="76" t="s">
        <v>28</v>
      </c>
      <c r="V2" s="77" t="s">
        <v>29</v>
      </c>
      <c r="W2" s="78" t="s">
        <v>30</v>
      </c>
      <c r="X2" s="52" t="s">
        <v>28</v>
      </c>
      <c r="Y2" s="50" t="s">
        <v>29</v>
      </c>
      <c r="Z2" s="53" t="s">
        <v>30</v>
      </c>
      <c r="AA2" s="49" t="s">
        <v>28</v>
      </c>
      <c r="AB2" s="49" t="s">
        <v>29</v>
      </c>
      <c r="AC2" s="51" t="s">
        <v>30</v>
      </c>
      <c r="AD2" s="52" t="s">
        <v>28</v>
      </c>
      <c r="AE2" s="50" t="s">
        <v>29</v>
      </c>
      <c r="AF2" s="53" t="s">
        <v>30</v>
      </c>
      <c r="AG2" s="36" t="s">
        <v>28</v>
      </c>
      <c r="AH2" s="33" t="s">
        <v>29</v>
      </c>
      <c r="AI2" s="37" t="s">
        <v>30</v>
      </c>
      <c r="AJ2" s="36" t="s">
        <v>28</v>
      </c>
      <c r="AK2" s="33" t="s">
        <v>29</v>
      </c>
      <c r="AL2" s="37" t="s">
        <v>30</v>
      </c>
      <c r="AM2" s="33" t="s">
        <v>28</v>
      </c>
      <c r="AN2" s="34" t="s">
        <v>29</v>
      </c>
      <c r="AO2" s="35" t="s">
        <v>30</v>
      </c>
      <c r="AP2" s="34" t="s">
        <v>31</v>
      </c>
      <c r="AQ2" s="34" t="s">
        <v>31</v>
      </c>
      <c r="AR2" s="39" t="s">
        <v>31</v>
      </c>
      <c r="AS2" s="40" t="s">
        <v>31</v>
      </c>
      <c r="AT2" s="62" t="s">
        <v>28</v>
      </c>
      <c r="AU2" s="61" t="s">
        <v>29</v>
      </c>
      <c r="AV2" s="63" t="s">
        <v>30</v>
      </c>
      <c r="AW2" s="70" t="s">
        <v>28</v>
      </c>
      <c r="AX2" s="61" t="s">
        <v>29</v>
      </c>
      <c r="AY2" s="84" t="s">
        <v>30</v>
      </c>
      <c r="AZ2" s="62" t="s">
        <v>28</v>
      </c>
      <c r="BA2" s="70" t="s">
        <v>29</v>
      </c>
      <c r="BB2" s="63" t="s">
        <v>30</v>
      </c>
      <c r="BC2" s="70" t="s">
        <v>28</v>
      </c>
      <c r="BD2" s="61" t="s">
        <v>29</v>
      </c>
      <c r="BE2" s="84" t="s">
        <v>30</v>
      </c>
      <c r="BF2" s="62" t="s">
        <v>28</v>
      </c>
      <c r="BG2" s="61" t="s">
        <v>29</v>
      </c>
      <c r="BH2" s="63" t="s">
        <v>30</v>
      </c>
      <c r="BI2" s="62" t="s">
        <v>28</v>
      </c>
      <c r="BJ2" s="61" t="s">
        <v>29</v>
      </c>
      <c r="BK2" s="63" t="s">
        <v>30</v>
      </c>
      <c r="BL2" s="70" t="s">
        <v>28</v>
      </c>
      <c r="BM2" s="61" t="s">
        <v>29</v>
      </c>
      <c r="BN2" s="84" t="s">
        <v>30</v>
      </c>
      <c r="BO2" s="138"/>
    </row>
    <row r="3" spans="1:70" ht="18" customHeight="1" thickBot="1" x14ac:dyDescent="0.3">
      <c r="A3" s="46">
        <v>1</v>
      </c>
      <c r="B3" s="41" t="s">
        <v>69</v>
      </c>
      <c r="C3" s="18">
        <v>30</v>
      </c>
      <c r="D3" s="19">
        <v>1</v>
      </c>
      <c r="E3" s="20">
        <f>C3*D3</f>
        <v>30</v>
      </c>
      <c r="F3" s="18">
        <v>30</v>
      </c>
      <c r="G3" s="19">
        <v>1</v>
      </c>
      <c r="H3" s="20">
        <f>F3*G3</f>
        <v>30</v>
      </c>
      <c r="I3" s="18">
        <v>10</v>
      </c>
      <c r="J3" s="19">
        <v>68</v>
      </c>
      <c r="K3" s="20">
        <f t="shared" ref="K3:K12" si="0">I3*J3</f>
        <v>680</v>
      </c>
      <c r="L3" s="27">
        <v>20</v>
      </c>
      <c r="M3" s="26">
        <v>2</v>
      </c>
      <c r="N3" s="106">
        <f>L3*M3</f>
        <v>40</v>
      </c>
      <c r="O3" s="27">
        <v>30</v>
      </c>
      <c r="P3" s="26">
        <v>41</v>
      </c>
      <c r="Q3" s="28">
        <f>O3*P3</f>
        <v>1230</v>
      </c>
      <c r="R3" s="79">
        <v>200</v>
      </c>
      <c r="S3" s="19">
        <v>1</v>
      </c>
      <c r="T3" s="80">
        <f t="shared" ref="T3:T12" si="1">R3*S3</f>
        <v>200</v>
      </c>
      <c r="U3" s="23">
        <v>200</v>
      </c>
      <c r="V3" s="24">
        <v>0.6</v>
      </c>
      <c r="W3" s="25">
        <f t="shared" ref="W3:W12" si="2">U3*V3</f>
        <v>120</v>
      </c>
      <c r="X3" s="56">
        <v>50</v>
      </c>
      <c r="Y3" s="57">
        <v>0</v>
      </c>
      <c r="Z3" s="58">
        <f t="shared" ref="Z3:Z12" si="3">Y3*X3</f>
        <v>0</v>
      </c>
      <c r="AA3" s="54">
        <v>50</v>
      </c>
      <c r="AB3" s="54">
        <v>5</v>
      </c>
      <c r="AC3" s="55">
        <f>AA3*AB3</f>
        <v>250</v>
      </c>
      <c r="AD3" s="56">
        <v>150</v>
      </c>
      <c r="AE3" s="57">
        <v>1</v>
      </c>
      <c r="AF3" s="58">
        <f t="shared" ref="AF3:AF12" si="4">AE3*AD3</f>
        <v>150</v>
      </c>
      <c r="AG3" s="23">
        <v>50</v>
      </c>
      <c r="AH3" s="21">
        <v>3</v>
      </c>
      <c r="AI3" s="25">
        <f>AG3*AH3</f>
        <v>150</v>
      </c>
      <c r="AJ3" s="23">
        <v>300</v>
      </c>
      <c r="AK3" s="21">
        <v>0</v>
      </c>
      <c r="AL3" s="25">
        <f>AJ3*AK3</f>
        <v>0</v>
      </c>
      <c r="AM3" s="21">
        <v>150</v>
      </c>
      <c r="AN3" s="24">
        <v>3</v>
      </c>
      <c r="AO3" s="22">
        <f t="shared" ref="AO3:AO12" si="5">AN3*AM3</f>
        <v>450</v>
      </c>
      <c r="AP3" s="24">
        <v>200</v>
      </c>
      <c r="AQ3" s="24">
        <v>50</v>
      </c>
      <c r="AR3" s="24">
        <v>0</v>
      </c>
      <c r="AS3" s="27">
        <v>375</v>
      </c>
      <c r="AT3" s="65">
        <v>10</v>
      </c>
      <c r="AU3" s="85">
        <v>0</v>
      </c>
      <c r="AV3" s="29">
        <f t="shared" ref="AV3:AV12" si="6">AU3*AT3</f>
        <v>0</v>
      </c>
      <c r="AW3" s="43">
        <v>20</v>
      </c>
      <c r="AX3" s="64">
        <v>7</v>
      </c>
      <c r="AY3" s="86">
        <f t="shared" ref="AY3:AY12" si="7">AX3*AW3</f>
        <v>140</v>
      </c>
      <c r="AZ3" s="65">
        <v>20</v>
      </c>
      <c r="BA3" s="43">
        <v>8</v>
      </c>
      <c r="BB3" s="29">
        <f t="shared" ref="BB3:BB12" si="8">AZ3*BA3</f>
        <v>160</v>
      </c>
      <c r="BC3" s="43">
        <v>70</v>
      </c>
      <c r="BD3" s="64">
        <v>9</v>
      </c>
      <c r="BE3" s="86">
        <f t="shared" ref="BE3:BE12" si="9">BD3*BC3</f>
        <v>630</v>
      </c>
      <c r="BF3" s="65">
        <v>10</v>
      </c>
      <c r="BG3" s="64">
        <v>1</v>
      </c>
      <c r="BH3" s="29">
        <f t="shared" ref="BH3:BH12" si="10">BG3*BF3</f>
        <v>10</v>
      </c>
      <c r="BI3" s="65">
        <v>10</v>
      </c>
      <c r="BJ3" s="64">
        <v>62</v>
      </c>
      <c r="BK3" s="29">
        <f t="shared" ref="BK3:BK12" si="11">BJ3*BI3</f>
        <v>620</v>
      </c>
      <c r="BL3" s="43">
        <v>5</v>
      </c>
      <c r="BM3" s="64">
        <v>7</v>
      </c>
      <c r="BN3" s="86">
        <f t="shared" ref="BN3:BN12" si="12">BM3*BL3</f>
        <v>35</v>
      </c>
      <c r="BO3" s="67">
        <f>E3+H3+K3+N3+Q3+T3+W3+Z3+AC3+AF3+AI3+AL3+AO3+AP3+AQ3+AR3+AS3+AV3+AY3+BB3+BE3+BH3+BK3+BN3</f>
        <v>5550</v>
      </c>
    </row>
    <row r="4" spans="1:70" ht="18.75" customHeight="1" thickBot="1" x14ac:dyDescent="0.3">
      <c r="A4" s="46">
        <v>2</v>
      </c>
      <c r="B4" s="41" t="s">
        <v>70</v>
      </c>
      <c r="C4" s="18">
        <v>30</v>
      </c>
      <c r="D4" s="6">
        <v>0</v>
      </c>
      <c r="E4" s="7">
        <f t="shared" ref="E4:E12" si="13">C4*D4</f>
        <v>0</v>
      </c>
      <c r="F4" s="18">
        <v>30</v>
      </c>
      <c r="G4" s="6">
        <v>0</v>
      </c>
      <c r="H4" s="7">
        <f t="shared" ref="H4:H12" si="14">F4*G4</f>
        <v>0</v>
      </c>
      <c r="I4" s="18">
        <v>10</v>
      </c>
      <c r="J4" s="6">
        <v>7</v>
      </c>
      <c r="K4" s="7">
        <f t="shared" si="0"/>
        <v>70</v>
      </c>
      <c r="L4" s="27">
        <v>20</v>
      </c>
      <c r="M4" s="26">
        <v>1</v>
      </c>
      <c r="N4" s="106">
        <f t="shared" ref="N4:N12" si="15">L4*M4</f>
        <v>20</v>
      </c>
      <c r="O4" s="27">
        <v>30</v>
      </c>
      <c r="P4" s="26">
        <v>7</v>
      </c>
      <c r="Q4" s="28">
        <f t="shared" ref="Q4:Q12" si="16">O4*P4</f>
        <v>210</v>
      </c>
      <c r="R4" s="79">
        <v>200</v>
      </c>
      <c r="S4" s="19">
        <v>1</v>
      </c>
      <c r="T4" s="81">
        <f t="shared" si="1"/>
        <v>200</v>
      </c>
      <c r="U4" s="23">
        <v>200</v>
      </c>
      <c r="V4" s="24">
        <v>0.8</v>
      </c>
      <c r="W4" s="13">
        <f t="shared" si="2"/>
        <v>160</v>
      </c>
      <c r="X4" s="56">
        <v>50</v>
      </c>
      <c r="Y4" s="57">
        <v>1</v>
      </c>
      <c r="Z4" s="59">
        <f t="shared" si="3"/>
        <v>50</v>
      </c>
      <c r="AA4" s="54">
        <v>50</v>
      </c>
      <c r="AB4" s="54">
        <v>4</v>
      </c>
      <c r="AC4" s="55">
        <f t="shared" ref="AC4:AC12" si="17">AA4*AB4</f>
        <v>200</v>
      </c>
      <c r="AD4" s="56">
        <v>150</v>
      </c>
      <c r="AE4" s="57">
        <v>0</v>
      </c>
      <c r="AF4" s="59">
        <f t="shared" si="4"/>
        <v>0</v>
      </c>
      <c r="AG4" s="23">
        <v>50</v>
      </c>
      <c r="AH4" s="21">
        <v>3</v>
      </c>
      <c r="AI4" s="25">
        <f t="shared" ref="AI4:AI12" si="18">AG4*AH4</f>
        <v>150</v>
      </c>
      <c r="AJ4" s="23">
        <v>300</v>
      </c>
      <c r="AK4" s="21">
        <v>1</v>
      </c>
      <c r="AL4" s="25">
        <f t="shared" ref="AL4:AL12" si="19">AJ4*AK4</f>
        <v>300</v>
      </c>
      <c r="AM4" s="21">
        <v>150</v>
      </c>
      <c r="AN4" s="12">
        <v>4</v>
      </c>
      <c r="AO4" s="11">
        <f t="shared" si="5"/>
        <v>600</v>
      </c>
      <c r="AP4" s="24">
        <v>0</v>
      </c>
      <c r="AQ4" s="24">
        <v>0</v>
      </c>
      <c r="AR4" s="24">
        <v>0</v>
      </c>
      <c r="AS4" s="27">
        <v>30</v>
      </c>
      <c r="AT4" s="65">
        <v>10</v>
      </c>
      <c r="AU4" s="85">
        <v>1</v>
      </c>
      <c r="AV4" s="16">
        <f t="shared" si="6"/>
        <v>10</v>
      </c>
      <c r="AW4" s="43">
        <v>20</v>
      </c>
      <c r="AX4" s="64">
        <v>0</v>
      </c>
      <c r="AY4" s="87">
        <f t="shared" si="7"/>
        <v>0</v>
      </c>
      <c r="AZ4" s="65">
        <v>20</v>
      </c>
      <c r="BA4" s="43">
        <v>13</v>
      </c>
      <c r="BB4" s="16">
        <f t="shared" si="8"/>
        <v>260</v>
      </c>
      <c r="BC4" s="43">
        <v>70</v>
      </c>
      <c r="BD4" s="64">
        <v>10</v>
      </c>
      <c r="BE4" s="87">
        <f t="shared" si="9"/>
        <v>700</v>
      </c>
      <c r="BF4" s="65">
        <v>10</v>
      </c>
      <c r="BG4" s="64">
        <v>3</v>
      </c>
      <c r="BH4" s="16">
        <f t="shared" si="10"/>
        <v>30</v>
      </c>
      <c r="BI4" s="65">
        <v>10</v>
      </c>
      <c r="BJ4" s="64">
        <v>0</v>
      </c>
      <c r="BK4" s="16">
        <f t="shared" si="11"/>
        <v>0</v>
      </c>
      <c r="BL4" s="43">
        <v>5</v>
      </c>
      <c r="BM4" s="64">
        <v>0</v>
      </c>
      <c r="BN4" s="87">
        <f t="shared" si="12"/>
        <v>0</v>
      </c>
      <c r="BO4" s="67">
        <f t="shared" ref="BO4:BO12" si="20">E4+H4+K4+N4+Q4+T4+W4+Z4+AC4+AF4+AI4+AL4+AO4+AP4+AQ4+AR4+AS4+AV4+AY4+BB4+BE4+BH4+BK4+BN4</f>
        <v>2990</v>
      </c>
    </row>
    <row r="5" spans="1:70" ht="21" thickBot="1" x14ac:dyDescent="0.3">
      <c r="A5" s="46">
        <v>3</v>
      </c>
      <c r="B5" s="41" t="s">
        <v>71</v>
      </c>
      <c r="C5" s="18">
        <v>30</v>
      </c>
      <c r="D5" s="6">
        <v>0</v>
      </c>
      <c r="E5" s="7">
        <f t="shared" si="13"/>
        <v>0</v>
      </c>
      <c r="F5" s="18">
        <v>30</v>
      </c>
      <c r="G5" s="6">
        <v>0</v>
      </c>
      <c r="H5" s="7">
        <f t="shared" si="14"/>
        <v>0</v>
      </c>
      <c r="I5" s="18">
        <v>10</v>
      </c>
      <c r="J5" s="6">
        <v>19</v>
      </c>
      <c r="K5" s="7">
        <f t="shared" si="0"/>
        <v>190</v>
      </c>
      <c r="L5" s="27">
        <v>20</v>
      </c>
      <c r="M5" s="26">
        <v>2</v>
      </c>
      <c r="N5" s="106">
        <f t="shared" si="15"/>
        <v>40</v>
      </c>
      <c r="O5" s="27">
        <v>30</v>
      </c>
      <c r="P5" s="26">
        <v>20</v>
      </c>
      <c r="Q5" s="28">
        <f t="shared" si="16"/>
        <v>600</v>
      </c>
      <c r="R5" s="79">
        <v>200</v>
      </c>
      <c r="S5" s="19">
        <v>1</v>
      </c>
      <c r="T5" s="81">
        <f t="shared" si="1"/>
        <v>200</v>
      </c>
      <c r="U5" s="23">
        <v>200</v>
      </c>
      <c r="V5" s="24">
        <v>0.8</v>
      </c>
      <c r="W5" s="13">
        <f t="shared" si="2"/>
        <v>160</v>
      </c>
      <c r="X5" s="56">
        <v>50</v>
      </c>
      <c r="Y5" s="57">
        <v>0</v>
      </c>
      <c r="Z5" s="59">
        <f t="shared" si="3"/>
        <v>0</v>
      </c>
      <c r="AA5" s="54">
        <v>50</v>
      </c>
      <c r="AB5" s="54">
        <v>10</v>
      </c>
      <c r="AC5" s="55">
        <f t="shared" si="17"/>
        <v>500</v>
      </c>
      <c r="AD5" s="56">
        <v>150</v>
      </c>
      <c r="AE5" s="57">
        <v>2</v>
      </c>
      <c r="AF5" s="59">
        <f t="shared" si="4"/>
        <v>300</v>
      </c>
      <c r="AG5" s="23">
        <v>50</v>
      </c>
      <c r="AH5" s="21">
        <v>1</v>
      </c>
      <c r="AI5" s="25">
        <f t="shared" si="18"/>
        <v>50</v>
      </c>
      <c r="AJ5" s="23">
        <v>300</v>
      </c>
      <c r="AK5" s="21">
        <v>0</v>
      </c>
      <c r="AL5" s="25">
        <f t="shared" si="19"/>
        <v>0</v>
      </c>
      <c r="AM5" s="21">
        <v>150</v>
      </c>
      <c r="AN5" s="12">
        <v>3</v>
      </c>
      <c r="AO5" s="11">
        <f t="shared" si="5"/>
        <v>450</v>
      </c>
      <c r="AP5" s="24">
        <v>300</v>
      </c>
      <c r="AQ5" s="24">
        <v>0</v>
      </c>
      <c r="AR5" s="24">
        <v>0</v>
      </c>
      <c r="AS5" s="27">
        <v>15</v>
      </c>
      <c r="AT5" s="65">
        <v>10</v>
      </c>
      <c r="AU5" s="85">
        <v>2</v>
      </c>
      <c r="AV5" s="16">
        <f t="shared" si="6"/>
        <v>20</v>
      </c>
      <c r="AW5" s="43">
        <v>20</v>
      </c>
      <c r="AX5" s="64">
        <v>0</v>
      </c>
      <c r="AY5" s="87">
        <f t="shared" si="7"/>
        <v>0</v>
      </c>
      <c r="AZ5" s="65">
        <v>20</v>
      </c>
      <c r="BA5" s="43">
        <v>6</v>
      </c>
      <c r="BB5" s="16">
        <f t="shared" si="8"/>
        <v>120</v>
      </c>
      <c r="BC5" s="43">
        <v>70</v>
      </c>
      <c r="BD5" s="64">
        <v>0</v>
      </c>
      <c r="BE5" s="87">
        <f t="shared" si="9"/>
        <v>0</v>
      </c>
      <c r="BF5" s="65">
        <v>10</v>
      </c>
      <c r="BG5" s="64">
        <v>0</v>
      </c>
      <c r="BH5" s="16">
        <f t="shared" si="10"/>
        <v>0</v>
      </c>
      <c r="BI5" s="65">
        <v>10</v>
      </c>
      <c r="BJ5" s="64">
        <v>13</v>
      </c>
      <c r="BK5" s="16">
        <f t="shared" si="11"/>
        <v>130</v>
      </c>
      <c r="BL5" s="43">
        <v>5</v>
      </c>
      <c r="BM5" s="64">
        <v>1</v>
      </c>
      <c r="BN5" s="87">
        <f t="shared" si="12"/>
        <v>5</v>
      </c>
      <c r="BO5" s="67">
        <f t="shared" si="20"/>
        <v>3080</v>
      </c>
    </row>
    <row r="6" spans="1:70" ht="21" thickBot="1" x14ac:dyDescent="0.3">
      <c r="A6" s="46">
        <v>4</v>
      </c>
      <c r="B6" s="41" t="s">
        <v>72</v>
      </c>
      <c r="C6" s="18">
        <v>30</v>
      </c>
      <c r="D6" s="6">
        <v>1</v>
      </c>
      <c r="E6" s="7">
        <f t="shared" si="13"/>
        <v>30</v>
      </c>
      <c r="F6" s="18">
        <v>30</v>
      </c>
      <c r="G6" s="6">
        <v>0</v>
      </c>
      <c r="H6" s="7">
        <f t="shared" si="14"/>
        <v>0</v>
      </c>
      <c r="I6" s="18">
        <v>10</v>
      </c>
      <c r="J6" s="6">
        <v>25</v>
      </c>
      <c r="K6" s="7">
        <f t="shared" si="0"/>
        <v>250</v>
      </c>
      <c r="L6" s="27">
        <v>20</v>
      </c>
      <c r="M6" s="26">
        <v>2</v>
      </c>
      <c r="N6" s="106">
        <f t="shared" si="15"/>
        <v>40</v>
      </c>
      <c r="O6" s="27">
        <v>30</v>
      </c>
      <c r="P6" s="26">
        <v>11</v>
      </c>
      <c r="Q6" s="28">
        <f t="shared" si="16"/>
        <v>330</v>
      </c>
      <c r="R6" s="79">
        <v>200</v>
      </c>
      <c r="S6" s="19">
        <v>1</v>
      </c>
      <c r="T6" s="81">
        <f t="shared" si="1"/>
        <v>200</v>
      </c>
      <c r="U6" s="23">
        <v>200</v>
      </c>
      <c r="V6" s="24">
        <v>1</v>
      </c>
      <c r="W6" s="13">
        <f t="shared" si="2"/>
        <v>200</v>
      </c>
      <c r="X6" s="56">
        <v>50</v>
      </c>
      <c r="Y6" s="57">
        <v>1</v>
      </c>
      <c r="Z6" s="59">
        <f t="shared" si="3"/>
        <v>50</v>
      </c>
      <c r="AA6" s="54">
        <v>50</v>
      </c>
      <c r="AB6" s="54">
        <v>14</v>
      </c>
      <c r="AC6" s="55">
        <f t="shared" si="17"/>
        <v>700</v>
      </c>
      <c r="AD6" s="56">
        <v>150</v>
      </c>
      <c r="AE6" s="57">
        <v>3</v>
      </c>
      <c r="AF6" s="59">
        <f t="shared" si="4"/>
        <v>450</v>
      </c>
      <c r="AG6" s="23">
        <v>50</v>
      </c>
      <c r="AH6" s="21">
        <v>1</v>
      </c>
      <c r="AI6" s="25">
        <f t="shared" si="18"/>
        <v>50</v>
      </c>
      <c r="AJ6" s="23">
        <v>300</v>
      </c>
      <c r="AK6" s="21">
        <v>0</v>
      </c>
      <c r="AL6" s="25">
        <f t="shared" si="19"/>
        <v>0</v>
      </c>
      <c r="AM6" s="21">
        <v>150</v>
      </c>
      <c r="AN6" s="12">
        <v>4</v>
      </c>
      <c r="AO6" s="11">
        <f t="shared" si="5"/>
        <v>600</v>
      </c>
      <c r="AP6" s="24">
        <v>150</v>
      </c>
      <c r="AQ6" s="24">
        <v>50</v>
      </c>
      <c r="AR6" s="24">
        <v>0</v>
      </c>
      <c r="AS6" s="27">
        <v>405</v>
      </c>
      <c r="AT6" s="65">
        <v>10</v>
      </c>
      <c r="AU6" s="85">
        <v>0</v>
      </c>
      <c r="AV6" s="16">
        <f t="shared" si="6"/>
        <v>0</v>
      </c>
      <c r="AW6" s="43">
        <v>20</v>
      </c>
      <c r="AX6" s="64">
        <v>7</v>
      </c>
      <c r="AY6" s="87">
        <f t="shared" si="7"/>
        <v>140</v>
      </c>
      <c r="AZ6" s="65">
        <v>20</v>
      </c>
      <c r="BA6" s="43">
        <v>2</v>
      </c>
      <c r="BB6" s="16">
        <f t="shared" si="8"/>
        <v>40</v>
      </c>
      <c r="BC6" s="43">
        <v>70</v>
      </c>
      <c r="BD6" s="64">
        <v>16</v>
      </c>
      <c r="BE6" s="87">
        <f t="shared" si="9"/>
        <v>1120</v>
      </c>
      <c r="BF6" s="65">
        <v>10</v>
      </c>
      <c r="BG6" s="64">
        <v>26</v>
      </c>
      <c r="BH6" s="16">
        <f t="shared" si="10"/>
        <v>260</v>
      </c>
      <c r="BI6" s="65">
        <v>10</v>
      </c>
      <c r="BJ6" s="64">
        <v>29</v>
      </c>
      <c r="BK6" s="16">
        <f t="shared" si="11"/>
        <v>290</v>
      </c>
      <c r="BL6" s="43">
        <v>5</v>
      </c>
      <c r="BM6" s="64">
        <v>1</v>
      </c>
      <c r="BN6" s="87">
        <f t="shared" si="12"/>
        <v>5</v>
      </c>
      <c r="BO6" s="67">
        <f t="shared" si="20"/>
        <v>5360</v>
      </c>
    </row>
    <row r="7" spans="1:70" ht="21" thickBot="1" x14ac:dyDescent="0.3">
      <c r="A7" s="46">
        <v>5</v>
      </c>
      <c r="B7" s="41" t="s">
        <v>73</v>
      </c>
      <c r="C7" s="18">
        <v>30</v>
      </c>
      <c r="D7" s="6">
        <v>0</v>
      </c>
      <c r="E7" s="7">
        <f t="shared" si="13"/>
        <v>0</v>
      </c>
      <c r="F7" s="18">
        <v>30</v>
      </c>
      <c r="G7" s="6">
        <v>0</v>
      </c>
      <c r="H7" s="7">
        <f t="shared" si="14"/>
        <v>0</v>
      </c>
      <c r="I7" s="18">
        <v>10</v>
      </c>
      <c r="J7" s="6">
        <v>5</v>
      </c>
      <c r="K7" s="7">
        <f t="shared" si="0"/>
        <v>50</v>
      </c>
      <c r="L7" s="27">
        <v>20</v>
      </c>
      <c r="M7" s="26">
        <v>2</v>
      </c>
      <c r="N7" s="106">
        <f t="shared" si="15"/>
        <v>40</v>
      </c>
      <c r="O7" s="27">
        <v>30</v>
      </c>
      <c r="P7" s="26">
        <v>12</v>
      </c>
      <c r="Q7" s="28">
        <f t="shared" si="16"/>
        <v>360</v>
      </c>
      <c r="R7" s="79">
        <v>200</v>
      </c>
      <c r="S7" s="19">
        <v>1</v>
      </c>
      <c r="T7" s="81">
        <f t="shared" si="1"/>
        <v>200</v>
      </c>
      <c r="U7" s="23">
        <v>200</v>
      </c>
      <c r="V7" s="24">
        <v>0.9</v>
      </c>
      <c r="W7" s="13">
        <f t="shared" si="2"/>
        <v>180</v>
      </c>
      <c r="X7" s="56">
        <v>50</v>
      </c>
      <c r="Y7" s="57">
        <v>1</v>
      </c>
      <c r="Z7" s="59">
        <f t="shared" si="3"/>
        <v>50</v>
      </c>
      <c r="AA7" s="54">
        <v>50</v>
      </c>
      <c r="AB7" s="54">
        <v>10</v>
      </c>
      <c r="AC7" s="55">
        <f t="shared" si="17"/>
        <v>500</v>
      </c>
      <c r="AD7" s="56">
        <v>150</v>
      </c>
      <c r="AE7" s="57">
        <v>1</v>
      </c>
      <c r="AF7" s="59">
        <f t="shared" si="4"/>
        <v>150</v>
      </c>
      <c r="AG7" s="23">
        <v>50</v>
      </c>
      <c r="AH7" s="21">
        <v>3</v>
      </c>
      <c r="AI7" s="25">
        <f t="shared" si="18"/>
        <v>150</v>
      </c>
      <c r="AJ7" s="23">
        <v>300</v>
      </c>
      <c r="AK7" s="21">
        <v>1</v>
      </c>
      <c r="AL7" s="25">
        <f t="shared" si="19"/>
        <v>300</v>
      </c>
      <c r="AM7" s="21">
        <v>150</v>
      </c>
      <c r="AN7" s="12">
        <v>4</v>
      </c>
      <c r="AO7" s="11">
        <f t="shared" si="5"/>
        <v>600</v>
      </c>
      <c r="AP7" s="24">
        <v>250</v>
      </c>
      <c r="AQ7" s="24">
        <v>200</v>
      </c>
      <c r="AR7" s="24">
        <v>350</v>
      </c>
      <c r="AS7" s="27">
        <v>120</v>
      </c>
      <c r="AT7" s="65">
        <v>10</v>
      </c>
      <c r="AU7" s="85">
        <v>6</v>
      </c>
      <c r="AV7" s="16">
        <f t="shared" si="6"/>
        <v>60</v>
      </c>
      <c r="AW7" s="43">
        <v>20</v>
      </c>
      <c r="AX7" s="64">
        <v>18</v>
      </c>
      <c r="AY7" s="87">
        <f t="shared" si="7"/>
        <v>360</v>
      </c>
      <c r="AZ7" s="65">
        <v>20</v>
      </c>
      <c r="BA7" s="43">
        <v>29</v>
      </c>
      <c r="BB7" s="16">
        <f t="shared" si="8"/>
        <v>580</v>
      </c>
      <c r="BC7" s="43">
        <v>70</v>
      </c>
      <c r="BD7" s="64">
        <v>6</v>
      </c>
      <c r="BE7" s="87">
        <f t="shared" si="9"/>
        <v>420</v>
      </c>
      <c r="BF7" s="65">
        <v>10</v>
      </c>
      <c r="BG7" s="64">
        <v>0</v>
      </c>
      <c r="BH7" s="16">
        <f t="shared" si="10"/>
        <v>0</v>
      </c>
      <c r="BI7" s="65">
        <v>10</v>
      </c>
      <c r="BJ7" s="64">
        <v>93</v>
      </c>
      <c r="BK7" s="16">
        <f t="shared" si="11"/>
        <v>930</v>
      </c>
      <c r="BL7" s="43">
        <v>5</v>
      </c>
      <c r="BM7" s="64">
        <v>1</v>
      </c>
      <c r="BN7" s="87">
        <f t="shared" si="12"/>
        <v>5</v>
      </c>
      <c r="BO7" s="67">
        <f t="shared" si="20"/>
        <v>5855</v>
      </c>
    </row>
    <row r="8" spans="1:70" ht="21" thickBot="1" x14ac:dyDescent="0.3">
      <c r="A8" s="46">
        <v>6</v>
      </c>
      <c r="B8" s="41" t="s">
        <v>74</v>
      </c>
      <c r="C8" s="18">
        <v>30</v>
      </c>
      <c r="D8" s="6">
        <v>0</v>
      </c>
      <c r="E8" s="8">
        <f t="shared" si="13"/>
        <v>0</v>
      </c>
      <c r="F8" s="18">
        <v>30</v>
      </c>
      <c r="G8" s="6">
        <v>0</v>
      </c>
      <c r="H8" s="8">
        <f t="shared" si="14"/>
        <v>0</v>
      </c>
      <c r="I8" s="18">
        <v>10</v>
      </c>
      <c r="J8" s="6">
        <v>10</v>
      </c>
      <c r="K8" s="8">
        <f t="shared" si="0"/>
        <v>100</v>
      </c>
      <c r="L8" s="27">
        <v>20</v>
      </c>
      <c r="M8" s="26">
        <v>1</v>
      </c>
      <c r="N8" s="106">
        <f t="shared" si="15"/>
        <v>20</v>
      </c>
      <c r="O8" s="27">
        <v>30</v>
      </c>
      <c r="P8" s="26">
        <v>6</v>
      </c>
      <c r="Q8" s="28">
        <f t="shared" si="16"/>
        <v>180</v>
      </c>
      <c r="R8" s="79">
        <v>200</v>
      </c>
      <c r="S8" s="19">
        <v>0.9</v>
      </c>
      <c r="T8" s="82">
        <f t="shared" si="1"/>
        <v>180</v>
      </c>
      <c r="U8" s="23">
        <v>200</v>
      </c>
      <c r="V8" s="24">
        <v>0</v>
      </c>
      <c r="W8" s="13">
        <f t="shared" si="2"/>
        <v>0</v>
      </c>
      <c r="X8" s="56">
        <v>50</v>
      </c>
      <c r="Y8" s="57">
        <v>0</v>
      </c>
      <c r="Z8" s="59">
        <f t="shared" si="3"/>
        <v>0</v>
      </c>
      <c r="AA8" s="54">
        <v>50</v>
      </c>
      <c r="AB8" s="54">
        <v>1</v>
      </c>
      <c r="AC8" s="55">
        <f t="shared" si="17"/>
        <v>50</v>
      </c>
      <c r="AD8" s="56">
        <v>150</v>
      </c>
      <c r="AE8" s="57">
        <v>1</v>
      </c>
      <c r="AF8" s="59">
        <f t="shared" si="4"/>
        <v>150</v>
      </c>
      <c r="AG8" s="23">
        <v>50</v>
      </c>
      <c r="AH8" s="21">
        <v>0</v>
      </c>
      <c r="AI8" s="25">
        <f t="shared" si="18"/>
        <v>0</v>
      </c>
      <c r="AJ8" s="23">
        <v>300</v>
      </c>
      <c r="AK8" s="21">
        <v>0</v>
      </c>
      <c r="AL8" s="25">
        <f t="shared" si="19"/>
        <v>0</v>
      </c>
      <c r="AM8" s="21">
        <v>150</v>
      </c>
      <c r="AN8" s="12">
        <v>1</v>
      </c>
      <c r="AO8" s="11">
        <f t="shared" si="5"/>
        <v>150</v>
      </c>
      <c r="AP8" s="24">
        <v>250</v>
      </c>
      <c r="AQ8" s="24">
        <v>50</v>
      </c>
      <c r="AR8" s="24">
        <v>0</v>
      </c>
      <c r="AS8" s="27">
        <v>30</v>
      </c>
      <c r="AT8" s="65">
        <v>10</v>
      </c>
      <c r="AU8" s="85">
        <v>0</v>
      </c>
      <c r="AV8" s="16">
        <f t="shared" si="6"/>
        <v>0</v>
      </c>
      <c r="AW8" s="43">
        <v>20</v>
      </c>
      <c r="AX8" s="64">
        <v>0</v>
      </c>
      <c r="AY8" s="87">
        <f t="shared" si="7"/>
        <v>0</v>
      </c>
      <c r="AZ8" s="65">
        <v>20</v>
      </c>
      <c r="BA8" s="43">
        <v>0</v>
      </c>
      <c r="BB8" s="16">
        <f t="shared" si="8"/>
        <v>0</v>
      </c>
      <c r="BC8" s="43">
        <v>70</v>
      </c>
      <c r="BD8" s="64">
        <v>0</v>
      </c>
      <c r="BE8" s="87">
        <f t="shared" si="9"/>
        <v>0</v>
      </c>
      <c r="BF8" s="65">
        <v>10</v>
      </c>
      <c r="BG8" s="64">
        <v>0</v>
      </c>
      <c r="BH8" s="16">
        <f t="shared" si="10"/>
        <v>0</v>
      </c>
      <c r="BI8" s="65">
        <v>10</v>
      </c>
      <c r="BJ8" s="64">
        <v>0</v>
      </c>
      <c r="BK8" s="16">
        <f t="shared" si="11"/>
        <v>0</v>
      </c>
      <c r="BL8" s="43">
        <v>5</v>
      </c>
      <c r="BM8" s="64">
        <v>0</v>
      </c>
      <c r="BN8" s="87">
        <f t="shared" si="12"/>
        <v>0</v>
      </c>
      <c r="BO8" s="67">
        <f t="shared" si="20"/>
        <v>1160</v>
      </c>
    </row>
    <row r="9" spans="1:70" ht="20" customHeight="1" thickBot="1" x14ac:dyDescent="0.3">
      <c r="A9" s="46">
        <v>7</v>
      </c>
      <c r="B9" s="41" t="s">
        <v>75</v>
      </c>
      <c r="C9" s="18">
        <v>30</v>
      </c>
      <c r="D9" s="6">
        <v>0</v>
      </c>
      <c r="E9" s="8">
        <f t="shared" si="13"/>
        <v>0</v>
      </c>
      <c r="F9" s="18">
        <v>30</v>
      </c>
      <c r="G9" s="6">
        <v>0</v>
      </c>
      <c r="H9" s="8">
        <f t="shared" si="14"/>
        <v>0</v>
      </c>
      <c r="I9" s="18">
        <v>10</v>
      </c>
      <c r="J9" s="6">
        <v>16</v>
      </c>
      <c r="K9" s="8">
        <f t="shared" si="0"/>
        <v>160</v>
      </c>
      <c r="L9" s="27">
        <v>20</v>
      </c>
      <c r="M9" s="26">
        <v>2</v>
      </c>
      <c r="N9" s="106">
        <f t="shared" si="15"/>
        <v>40</v>
      </c>
      <c r="O9" s="27">
        <v>30</v>
      </c>
      <c r="P9" s="26">
        <v>13</v>
      </c>
      <c r="Q9" s="28">
        <f t="shared" si="16"/>
        <v>390</v>
      </c>
      <c r="R9" s="79">
        <v>200</v>
      </c>
      <c r="S9" s="19">
        <v>1</v>
      </c>
      <c r="T9" s="82">
        <f t="shared" si="1"/>
        <v>200</v>
      </c>
      <c r="U9" s="23">
        <v>200</v>
      </c>
      <c r="V9" s="24">
        <v>0.5</v>
      </c>
      <c r="W9" s="13">
        <f t="shared" si="2"/>
        <v>100</v>
      </c>
      <c r="X9" s="56">
        <v>50</v>
      </c>
      <c r="Y9" s="57">
        <v>6</v>
      </c>
      <c r="Z9" s="59">
        <f t="shared" si="3"/>
        <v>300</v>
      </c>
      <c r="AA9" s="54">
        <v>50</v>
      </c>
      <c r="AB9" s="54">
        <v>7</v>
      </c>
      <c r="AC9" s="55">
        <f t="shared" si="17"/>
        <v>350</v>
      </c>
      <c r="AD9" s="56">
        <v>150</v>
      </c>
      <c r="AE9" s="57">
        <v>3</v>
      </c>
      <c r="AF9" s="59">
        <f t="shared" si="4"/>
        <v>450</v>
      </c>
      <c r="AG9" s="23">
        <v>50</v>
      </c>
      <c r="AH9" s="21">
        <v>3</v>
      </c>
      <c r="AI9" s="25">
        <f t="shared" si="18"/>
        <v>150</v>
      </c>
      <c r="AJ9" s="23">
        <v>300</v>
      </c>
      <c r="AK9" s="21">
        <v>1</v>
      </c>
      <c r="AL9" s="25">
        <f t="shared" si="19"/>
        <v>300</v>
      </c>
      <c r="AM9" s="21">
        <v>150</v>
      </c>
      <c r="AN9" s="12">
        <v>4</v>
      </c>
      <c r="AO9" s="11">
        <f t="shared" si="5"/>
        <v>600</v>
      </c>
      <c r="AP9" s="24">
        <v>0</v>
      </c>
      <c r="AQ9" s="24">
        <v>0</v>
      </c>
      <c r="AR9" s="24">
        <v>0</v>
      </c>
      <c r="AS9" s="27">
        <v>240</v>
      </c>
      <c r="AT9" s="65">
        <v>10</v>
      </c>
      <c r="AU9" s="85">
        <v>0</v>
      </c>
      <c r="AV9" s="16">
        <f t="shared" si="6"/>
        <v>0</v>
      </c>
      <c r="AW9" s="43">
        <v>20</v>
      </c>
      <c r="AX9" s="64">
        <v>0</v>
      </c>
      <c r="AY9" s="87">
        <f t="shared" si="7"/>
        <v>0</v>
      </c>
      <c r="AZ9" s="65">
        <v>20</v>
      </c>
      <c r="BA9" s="43">
        <v>8</v>
      </c>
      <c r="BB9" s="16">
        <f t="shared" si="8"/>
        <v>160</v>
      </c>
      <c r="BC9" s="43">
        <v>70</v>
      </c>
      <c r="BD9" s="64">
        <v>0</v>
      </c>
      <c r="BE9" s="87">
        <f t="shared" si="9"/>
        <v>0</v>
      </c>
      <c r="BF9" s="65">
        <v>10</v>
      </c>
      <c r="BG9" s="64">
        <v>2</v>
      </c>
      <c r="BH9" s="16">
        <f t="shared" si="10"/>
        <v>20</v>
      </c>
      <c r="BI9" s="65">
        <v>10</v>
      </c>
      <c r="BJ9" s="64">
        <v>65</v>
      </c>
      <c r="BK9" s="16">
        <f t="shared" si="11"/>
        <v>650</v>
      </c>
      <c r="BL9" s="43">
        <v>5</v>
      </c>
      <c r="BM9" s="64">
        <v>0</v>
      </c>
      <c r="BN9" s="87">
        <f t="shared" si="12"/>
        <v>0</v>
      </c>
      <c r="BO9" s="67">
        <f t="shared" si="20"/>
        <v>4110</v>
      </c>
    </row>
    <row r="10" spans="1:70" ht="18" customHeight="1" thickBot="1" x14ac:dyDescent="0.3">
      <c r="A10" s="46">
        <v>8</v>
      </c>
      <c r="B10" s="41" t="s">
        <v>76</v>
      </c>
      <c r="C10" s="18">
        <v>30</v>
      </c>
      <c r="D10" s="6">
        <v>0</v>
      </c>
      <c r="E10" s="8">
        <f t="shared" si="13"/>
        <v>0</v>
      </c>
      <c r="F10" s="18">
        <v>30</v>
      </c>
      <c r="G10" s="6">
        <v>0</v>
      </c>
      <c r="H10" s="8">
        <f t="shared" si="14"/>
        <v>0</v>
      </c>
      <c r="I10" s="18">
        <v>10</v>
      </c>
      <c r="J10" s="6">
        <v>5</v>
      </c>
      <c r="K10" s="8">
        <f t="shared" si="0"/>
        <v>50</v>
      </c>
      <c r="L10" s="27">
        <v>20</v>
      </c>
      <c r="M10" s="26">
        <v>2</v>
      </c>
      <c r="N10" s="106">
        <f t="shared" si="15"/>
        <v>40</v>
      </c>
      <c r="O10" s="27">
        <v>30</v>
      </c>
      <c r="P10" s="26">
        <v>3</v>
      </c>
      <c r="Q10" s="28">
        <f t="shared" si="16"/>
        <v>90</v>
      </c>
      <c r="R10" s="79">
        <v>200</v>
      </c>
      <c r="S10" s="19">
        <v>1</v>
      </c>
      <c r="T10" s="82">
        <f t="shared" si="1"/>
        <v>200</v>
      </c>
      <c r="U10" s="23">
        <v>200</v>
      </c>
      <c r="V10" s="24">
        <v>0</v>
      </c>
      <c r="W10" s="13">
        <f t="shared" si="2"/>
        <v>0</v>
      </c>
      <c r="X10" s="56">
        <v>50</v>
      </c>
      <c r="Y10" s="57">
        <v>0</v>
      </c>
      <c r="Z10" s="59">
        <f t="shared" si="3"/>
        <v>0</v>
      </c>
      <c r="AA10" s="54">
        <v>50</v>
      </c>
      <c r="AB10" s="54">
        <v>1</v>
      </c>
      <c r="AC10" s="55">
        <f t="shared" si="17"/>
        <v>50</v>
      </c>
      <c r="AD10" s="56">
        <v>150</v>
      </c>
      <c r="AE10" s="57">
        <v>0</v>
      </c>
      <c r="AF10" s="59">
        <f t="shared" si="4"/>
        <v>0</v>
      </c>
      <c r="AG10" s="23">
        <v>50</v>
      </c>
      <c r="AH10" s="21">
        <v>1</v>
      </c>
      <c r="AI10" s="25">
        <f t="shared" si="18"/>
        <v>50</v>
      </c>
      <c r="AJ10" s="23">
        <v>300</v>
      </c>
      <c r="AK10" s="21">
        <v>0</v>
      </c>
      <c r="AL10" s="25">
        <f t="shared" si="19"/>
        <v>0</v>
      </c>
      <c r="AM10" s="21">
        <v>150</v>
      </c>
      <c r="AN10" s="12">
        <v>3</v>
      </c>
      <c r="AO10" s="11">
        <f t="shared" si="5"/>
        <v>450</v>
      </c>
      <c r="AP10" s="24">
        <v>0</v>
      </c>
      <c r="AQ10" s="24">
        <v>0</v>
      </c>
      <c r="AR10" s="24">
        <v>0</v>
      </c>
      <c r="AS10" s="27">
        <v>0</v>
      </c>
      <c r="AT10" s="65">
        <v>10</v>
      </c>
      <c r="AU10" s="85">
        <v>0</v>
      </c>
      <c r="AV10" s="16">
        <f t="shared" si="6"/>
        <v>0</v>
      </c>
      <c r="AW10" s="43">
        <v>20</v>
      </c>
      <c r="AX10" s="64">
        <v>0</v>
      </c>
      <c r="AY10" s="87">
        <f t="shared" si="7"/>
        <v>0</v>
      </c>
      <c r="AZ10" s="65">
        <v>20</v>
      </c>
      <c r="BA10" s="43">
        <v>4</v>
      </c>
      <c r="BB10" s="16">
        <f t="shared" si="8"/>
        <v>80</v>
      </c>
      <c r="BC10" s="43">
        <v>70</v>
      </c>
      <c r="BD10" s="64">
        <v>0</v>
      </c>
      <c r="BE10" s="87">
        <f t="shared" si="9"/>
        <v>0</v>
      </c>
      <c r="BF10" s="65">
        <v>10</v>
      </c>
      <c r="BG10" s="64">
        <v>0</v>
      </c>
      <c r="BH10" s="16">
        <f t="shared" si="10"/>
        <v>0</v>
      </c>
      <c r="BI10" s="65">
        <v>10</v>
      </c>
      <c r="BJ10" s="64">
        <v>1</v>
      </c>
      <c r="BK10" s="16">
        <f t="shared" si="11"/>
        <v>10</v>
      </c>
      <c r="BL10" s="43">
        <v>5</v>
      </c>
      <c r="BM10" s="64">
        <v>0</v>
      </c>
      <c r="BN10" s="87">
        <f t="shared" si="12"/>
        <v>0</v>
      </c>
      <c r="BO10" s="67">
        <f t="shared" si="20"/>
        <v>1020</v>
      </c>
    </row>
    <row r="11" spans="1:70" ht="21" thickBot="1" x14ac:dyDescent="0.3">
      <c r="A11" s="46">
        <v>9</v>
      </c>
      <c r="B11" s="41" t="s">
        <v>77</v>
      </c>
      <c r="C11" s="18">
        <v>30</v>
      </c>
      <c r="D11" s="6">
        <v>1</v>
      </c>
      <c r="E11" s="8">
        <f t="shared" si="13"/>
        <v>30</v>
      </c>
      <c r="F11" s="18">
        <v>30</v>
      </c>
      <c r="G11" s="6">
        <v>0</v>
      </c>
      <c r="H11" s="8">
        <f t="shared" si="14"/>
        <v>0</v>
      </c>
      <c r="I11" s="18">
        <v>10</v>
      </c>
      <c r="J11" s="6">
        <v>8</v>
      </c>
      <c r="K11" s="8">
        <f t="shared" si="0"/>
        <v>80</v>
      </c>
      <c r="L11" s="27">
        <v>20</v>
      </c>
      <c r="M11" s="26">
        <v>2</v>
      </c>
      <c r="N11" s="106">
        <f t="shared" si="15"/>
        <v>40</v>
      </c>
      <c r="O11" s="27">
        <v>30</v>
      </c>
      <c r="P11" s="26">
        <v>7</v>
      </c>
      <c r="Q11" s="28">
        <f t="shared" si="16"/>
        <v>210</v>
      </c>
      <c r="R11" s="79">
        <v>200</v>
      </c>
      <c r="S11" s="19">
        <v>1</v>
      </c>
      <c r="T11" s="82">
        <f t="shared" si="1"/>
        <v>200</v>
      </c>
      <c r="U11" s="23">
        <v>200</v>
      </c>
      <c r="V11" s="24">
        <v>0.3</v>
      </c>
      <c r="W11" s="13">
        <f t="shared" si="2"/>
        <v>60</v>
      </c>
      <c r="X11" s="56">
        <v>50</v>
      </c>
      <c r="Y11" s="57">
        <v>1</v>
      </c>
      <c r="Z11" s="59">
        <f t="shared" si="3"/>
        <v>50</v>
      </c>
      <c r="AA11" s="54">
        <v>50</v>
      </c>
      <c r="AB11" s="54">
        <v>12</v>
      </c>
      <c r="AC11" s="55">
        <f t="shared" si="17"/>
        <v>600</v>
      </c>
      <c r="AD11" s="56">
        <v>150</v>
      </c>
      <c r="AE11" s="57">
        <v>3</v>
      </c>
      <c r="AF11" s="59">
        <f t="shared" si="4"/>
        <v>450</v>
      </c>
      <c r="AG11" s="23">
        <v>50</v>
      </c>
      <c r="AH11" s="21">
        <v>1</v>
      </c>
      <c r="AI11" s="25">
        <f t="shared" si="18"/>
        <v>50</v>
      </c>
      <c r="AJ11" s="23">
        <v>300</v>
      </c>
      <c r="AK11" s="21">
        <v>0</v>
      </c>
      <c r="AL11" s="25">
        <f t="shared" si="19"/>
        <v>0</v>
      </c>
      <c r="AM11" s="21">
        <v>150</v>
      </c>
      <c r="AN11" s="12">
        <v>4</v>
      </c>
      <c r="AO11" s="11">
        <f t="shared" si="5"/>
        <v>600</v>
      </c>
      <c r="AP11" s="24">
        <v>0</v>
      </c>
      <c r="AQ11" s="24">
        <v>0</v>
      </c>
      <c r="AR11" s="24">
        <v>0</v>
      </c>
      <c r="AS11" s="27">
        <v>630</v>
      </c>
      <c r="AT11" s="65">
        <v>10</v>
      </c>
      <c r="AU11" s="85">
        <v>4</v>
      </c>
      <c r="AV11" s="16">
        <f t="shared" si="6"/>
        <v>40</v>
      </c>
      <c r="AW11" s="43">
        <v>20</v>
      </c>
      <c r="AX11" s="64">
        <v>3</v>
      </c>
      <c r="AY11" s="87">
        <f t="shared" si="7"/>
        <v>60</v>
      </c>
      <c r="AZ11" s="65">
        <v>20</v>
      </c>
      <c r="BA11" s="43">
        <v>4</v>
      </c>
      <c r="BB11" s="16">
        <f t="shared" si="8"/>
        <v>80</v>
      </c>
      <c r="BC11" s="43">
        <v>70</v>
      </c>
      <c r="BD11" s="64">
        <v>11</v>
      </c>
      <c r="BE11" s="87">
        <f t="shared" si="9"/>
        <v>770</v>
      </c>
      <c r="BF11" s="65">
        <v>10</v>
      </c>
      <c r="BG11" s="64">
        <v>0</v>
      </c>
      <c r="BH11" s="16">
        <f t="shared" si="10"/>
        <v>0</v>
      </c>
      <c r="BI11" s="65">
        <v>10</v>
      </c>
      <c r="BJ11" s="64">
        <v>23</v>
      </c>
      <c r="BK11" s="16">
        <f t="shared" si="11"/>
        <v>230</v>
      </c>
      <c r="BL11" s="43">
        <v>5</v>
      </c>
      <c r="BM11" s="64">
        <v>0</v>
      </c>
      <c r="BN11" s="87">
        <f t="shared" si="12"/>
        <v>0</v>
      </c>
      <c r="BO11" s="67">
        <f t="shared" si="20"/>
        <v>4180</v>
      </c>
      <c r="BR11" s="1" t="s">
        <v>0</v>
      </c>
    </row>
    <row r="12" spans="1:70" ht="20" x14ac:dyDescent="0.25">
      <c r="A12" s="46">
        <v>10</v>
      </c>
      <c r="B12" s="41" t="s">
        <v>78</v>
      </c>
      <c r="C12" s="18">
        <v>30</v>
      </c>
      <c r="D12" s="6">
        <v>1</v>
      </c>
      <c r="E12" s="8">
        <f t="shared" si="13"/>
        <v>30</v>
      </c>
      <c r="F12" s="18">
        <v>30</v>
      </c>
      <c r="G12" s="6">
        <v>0</v>
      </c>
      <c r="H12" s="8">
        <f t="shared" si="14"/>
        <v>0</v>
      </c>
      <c r="I12" s="18">
        <v>10</v>
      </c>
      <c r="J12" s="6">
        <v>13</v>
      </c>
      <c r="K12" s="8">
        <f t="shared" si="0"/>
        <v>130</v>
      </c>
      <c r="L12" s="27">
        <v>20</v>
      </c>
      <c r="M12" s="26">
        <v>2</v>
      </c>
      <c r="N12" s="106">
        <f t="shared" si="15"/>
        <v>40</v>
      </c>
      <c r="O12" s="27">
        <v>30</v>
      </c>
      <c r="P12" s="26">
        <v>9</v>
      </c>
      <c r="Q12" s="28">
        <f t="shared" si="16"/>
        <v>270</v>
      </c>
      <c r="R12" s="79">
        <v>200</v>
      </c>
      <c r="S12" s="19">
        <v>1</v>
      </c>
      <c r="T12" s="82">
        <f t="shared" si="1"/>
        <v>200</v>
      </c>
      <c r="U12" s="23">
        <v>200</v>
      </c>
      <c r="V12" s="24">
        <v>0.8</v>
      </c>
      <c r="W12" s="13">
        <f t="shared" si="2"/>
        <v>160</v>
      </c>
      <c r="X12" s="56">
        <v>50</v>
      </c>
      <c r="Y12" s="57">
        <v>1</v>
      </c>
      <c r="Z12" s="59">
        <f t="shared" si="3"/>
        <v>50</v>
      </c>
      <c r="AA12" s="54">
        <v>50</v>
      </c>
      <c r="AB12" s="54">
        <v>8</v>
      </c>
      <c r="AC12" s="55">
        <f t="shared" si="17"/>
        <v>400</v>
      </c>
      <c r="AD12" s="56">
        <v>150</v>
      </c>
      <c r="AE12" s="57">
        <v>0</v>
      </c>
      <c r="AF12" s="59">
        <f t="shared" si="4"/>
        <v>0</v>
      </c>
      <c r="AG12" s="23">
        <v>50</v>
      </c>
      <c r="AH12" s="21">
        <v>2</v>
      </c>
      <c r="AI12" s="25">
        <f t="shared" si="18"/>
        <v>100</v>
      </c>
      <c r="AJ12" s="23">
        <v>300</v>
      </c>
      <c r="AK12" s="21">
        <v>0</v>
      </c>
      <c r="AL12" s="25">
        <f t="shared" si="19"/>
        <v>0</v>
      </c>
      <c r="AM12" s="21">
        <v>150</v>
      </c>
      <c r="AN12" s="12">
        <v>3</v>
      </c>
      <c r="AO12" s="11">
        <f t="shared" si="5"/>
        <v>450</v>
      </c>
      <c r="AP12" s="24">
        <v>0</v>
      </c>
      <c r="AQ12" s="24">
        <v>300</v>
      </c>
      <c r="AR12" s="24">
        <v>0</v>
      </c>
      <c r="AS12" s="27">
        <v>45</v>
      </c>
      <c r="AT12" s="65">
        <v>10</v>
      </c>
      <c r="AU12" s="85">
        <v>0</v>
      </c>
      <c r="AV12" s="16">
        <f t="shared" si="6"/>
        <v>0</v>
      </c>
      <c r="AW12" s="43">
        <v>20</v>
      </c>
      <c r="AX12" s="64">
        <v>0</v>
      </c>
      <c r="AY12" s="87">
        <f t="shared" si="7"/>
        <v>0</v>
      </c>
      <c r="AZ12" s="65">
        <v>20</v>
      </c>
      <c r="BA12" s="43">
        <v>0</v>
      </c>
      <c r="BB12" s="16">
        <f t="shared" si="8"/>
        <v>0</v>
      </c>
      <c r="BC12" s="43">
        <v>70</v>
      </c>
      <c r="BD12" s="64">
        <v>0</v>
      </c>
      <c r="BE12" s="87">
        <f t="shared" si="9"/>
        <v>0</v>
      </c>
      <c r="BF12" s="65">
        <v>10</v>
      </c>
      <c r="BG12" s="64">
        <v>0</v>
      </c>
      <c r="BH12" s="16">
        <f t="shared" si="10"/>
        <v>0</v>
      </c>
      <c r="BI12" s="65">
        <v>10</v>
      </c>
      <c r="BJ12" s="64">
        <v>9</v>
      </c>
      <c r="BK12" s="16">
        <f t="shared" si="11"/>
        <v>90</v>
      </c>
      <c r="BL12" s="43">
        <v>5</v>
      </c>
      <c r="BM12" s="64">
        <v>0</v>
      </c>
      <c r="BN12" s="87">
        <f t="shared" si="12"/>
        <v>0</v>
      </c>
      <c r="BO12" s="67">
        <f t="shared" si="20"/>
        <v>2265</v>
      </c>
    </row>
    <row r="13" spans="1:70" x14ac:dyDescent="0.2">
      <c r="C13" s="139" t="s">
        <v>45</v>
      </c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40" t="s">
        <v>46</v>
      </c>
      <c r="Y13" s="140"/>
      <c r="Z13" s="140"/>
      <c r="AA13" s="140"/>
      <c r="AB13" s="140"/>
      <c r="AC13" s="140"/>
      <c r="AD13" s="140"/>
      <c r="AE13" s="140"/>
      <c r="AF13" s="140"/>
      <c r="AG13" s="139" t="s">
        <v>47</v>
      </c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40" t="s">
        <v>48</v>
      </c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</row>
    <row r="14" spans="1:70" x14ac:dyDescent="0.2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AX14" s="1" t="s">
        <v>0</v>
      </c>
    </row>
    <row r="15" spans="1:70" ht="36" customHeight="1" x14ac:dyDescent="0.2">
      <c r="A15" s="113"/>
      <c r="B15" s="114" t="s">
        <v>1</v>
      </c>
      <c r="C15" s="142" t="s">
        <v>89</v>
      </c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02"/>
      <c r="U15" s="102"/>
      <c r="V15" s="102"/>
      <c r="W15" s="102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70" ht="39" customHeight="1" x14ac:dyDescent="0.2">
      <c r="A16" s="113"/>
      <c r="B16" s="114" t="s">
        <v>2</v>
      </c>
      <c r="C16" s="142" t="s">
        <v>90</v>
      </c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03"/>
      <c r="U16" s="103"/>
      <c r="V16" s="103"/>
      <c r="W16" s="103"/>
    </row>
    <row r="17" spans="1:23" ht="18.75" customHeight="1" x14ac:dyDescent="0.2">
      <c r="A17" s="113"/>
      <c r="B17" s="114" t="s">
        <v>3</v>
      </c>
      <c r="C17" s="142" t="s">
        <v>49</v>
      </c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03"/>
      <c r="U17" s="103"/>
      <c r="V17" s="103"/>
      <c r="W17" s="103"/>
    </row>
    <row r="18" spans="1:23" ht="18.75" customHeight="1" x14ac:dyDescent="0.2">
      <c r="A18" s="113"/>
      <c r="B18" s="114" t="s">
        <v>4</v>
      </c>
      <c r="C18" s="142" t="s">
        <v>91</v>
      </c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03"/>
      <c r="U18" s="103"/>
      <c r="V18" s="103"/>
      <c r="W18" s="103"/>
    </row>
    <row r="19" spans="1:23" ht="19.5" customHeight="1" x14ac:dyDescent="0.2">
      <c r="A19" s="113"/>
      <c r="B19" s="114" t="s">
        <v>5</v>
      </c>
      <c r="C19" s="142" t="s">
        <v>95</v>
      </c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04"/>
      <c r="U19" s="104"/>
      <c r="V19" s="104"/>
      <c r="W19" s="104"/>
    </row>
    <row r="20" spans="1:23" x14ac:dyDescent="0.2">
      <c r="A20" s="113"/>
      <c r="B20" s="114" t="s">
        <v>6</v>
      </c>
      <c r="C20" s="143" t="s">
        <v>50</v>
      </c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2"/>
      <c r="U20" s="2"/>
      <c r="V20" s="2"/>
      <c r="W20" s="2"/>
    </row>
    <row r="21" spans="1:23" ht="36.75" customHeight="1" x14ac:dyDescent="0.2">
      <c r="A21" s="113"/>
      <c r="B21" s="114" t="s">
        <v>7</v>
      </c>
      <c r="C21" s="142" t="s">
        <v>51</v>
      </c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2"/>
      <c r="U21" s="2"/>
      <c r="V21" s="2"/>
      <c r="W21" s="2"/>
    </row>
    <row r="22" spans="1:23" x14ac:dyDescent="0.2">
      <c r="A22" s="113"/>
      <c r="B22" s="114" t="s">
        <v>8</v>
      </c>
      <c r="C22" s="143" t="s">
        <v>52</v>
      </c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2"/>
      <c r="U22" s="2"/>
      <c r="V22" s="2"/>
      <c r="W22" s="2"/>
    </row>
    <row r="23" spans="1:23" ht="35.25" customHeight="1" x14ac:dyDescent="0.2">
      <c r="A23" s="113"/>
      <c r="B23" s="114" t="s">
        <v>9</v>
      </c>
      <c r="C23" s="142" t="s">
        <v>53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2"/>
      <c r="U23" s="2"/>
      <c r="V23" s="2"/>
      <c r="W23" s="2"/>
    </row>
    <row r="24" spans="1:23" x14ac:dyDescent="0.2">
      <c r="A24" s="113"/>
      <c r="B24" s="114" t="s">
        <v>10</v>
      </c>
      <c r="C24" s="143" t="s">
        <v>54</v>
      </c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2"/>
      <c r="U24" s="2"/>
      <c r="V24" s="2"/>
      <c r="W24" s="2"/>
    </row>
    <row r="25" spans="1:23" ht="39" customHeight="1" x14ac:dyDescent="0.2">
      <c r="A25" s="113"/>
      <c r="B25" s="114" t="s">
        <v>11</v>
      </c>
      <c r="C25" s="142" t="s">
        <v>55</v>
      </c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2"/>
      <c r="U25" s="2"/>
      <c r="V25" s="2"/>
      <c r="W25" s="2"/>
    </row>
    <row r="26" spans="1:23" ht="39.75" customHeight="1" x14ac:dyDescent="0.2">
      <c r="A26" s="113"/>
      <c r="B26" s="115" t="s">
        <v>12</v>
      </c>
      <c r="C26" s="142" t="s">
        <v>56</v>
      </c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2"/>
      <c r="U26" s="2"/>
      <c r="V26" s="2"/>
      <c r="W26" s="2"/>
    </row>
    <row r="27" spans="1:23" ht="34.5" customHeight="1" x14ac:dyDescent="0.2">
      <c r="A27" s="113"/>
      <c r="B27" s="114" t="s">
        <v>13</v>
      </c>
      <c r="C27" s="142" t="s">
        <v>57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2"/>
      <c r="U27" s="2"/>
      <c r="V27" s="2"/>
      <c r="W27" s="2"/>
    </row>
    <row r="28" spans="1:23" ht="40.5" customHeight="1" x14ac:dyDescent="0.2">
      <c r="A28" s="113"/>
      <c r="B28" s="114" t="s">
        <v>14</v>
      </c>
      <c r="C28" s="142" t="s">
        <v>58</v>
      </c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2"/>
      <c r="U28" s="2"/>
      <c r="V28" s="2"/>
      <c r="W28" s="2"/>
    </row>
    <row r="29" spans="1:23" ht="38" customHeight="1" x14ac:dyDescent="0.2">
      <c r="A29" s="113"/>
      <c r="B29" s="114" t="s">
        <v>15</v>
      </c>
      <c r="C29" s="142" t="s">
        <v>59</v>
      </c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2"/>
      <c r="U29" s="2"/>
      <c r="V29" s="2"/>
      <c r="W29" s="2"/>
    </row>
    <row r="30" spans="1:23" ht="54.75" customHeight="1" x14ac:dyDescent="0.2">
      <c r="A30" s="113"/>
      <c r="B30" s="114" t="s">
        <v>16</v>
      </c>
      <c r="C30" s="142" t="s">
        <v>60</v>
      </c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2"/>
      <c r="U30" s="2"/>
      <c r="V30" s="2"/>
      <c r="W30" s="2"/>
    </row>
    <row r="31" spans="1:23" ht="36" customHeight="1" x14ac:dyDescent="0.2">
      <c r="A31" s="113"/>
      <c r="B31" s="114" t="s">
        <v>17</v>
      </c>
      <c r="C31" s="142" t="s">
        <v>61</v>
      </c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2"/>
      <c r="U31" s="2"/>
      <c r="V31" s="2"/>
      <c r="W31" s="2"/>
    </row>
    <row r="32" spans="1:23" ht="38.25" customHeight="1" x14ac:dyDescent="0.2">
      <c r="A32" s="113"/>
      <c r="B32" s="114" t="s">
        <v>18</v>
      </c>
      <c r="C32" s="142" t="s">
        <v>62</v>
      </c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</row>
    <row r="33" spans="1:19" ht="36.75" customHeight="1" x14ac:dyDescent="0.2">
      <c r="A33" s="113"/>
      <c r="B33" s="114" t="s">
        <v>19</v>
      </c>
      <c r="C33" s="142" t="s">
        <v>63</v>
      </c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</row>
    <row r="34" spans="1:19" ht="36.75" customHeight="1" x14ac:dyDescent="0.2">
      <c r="A34" s="113"/>
      <c r="B34" s="114" t="s">
        <v>20</v>
      </c>
      <c r="C34" s="142" t="s">
        <v>64</v>
      </c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</row>
    <row r="35" spans="1:19" ht="36" customHeight="1" x14ac:dyDescent="0.2">
      <c r="A35" s="113"/>
      <c r="B35" s="114" t="s">
        <v>21</v>
      </c>
      <c r="C35" s="142" t="s">
        <v>65</v>
      </c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</row>
    <row r="36" spans="1:19" ht="56.25" customHeight="1" x14ac:dyDescent="0.2">
      <c r="A36" s="113"/>
      <c r="B36" s="114" t="s">
        <v>22</v>
      </c>
      <c r="C36" s="142" t="s">
        <v>66</v>
      </c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</row>
    <row r="37" spans="1:19" ht="38" customHeight="1" x14ac:dyDescent="0.2">
      <c r="A37" s="113"/>
      <c r="B37" s="114" t="s">
        <v>23</v>
      </c>
      <c r="C37" s="142" t="s">
        <v>92</v>
      </c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</row>
    <row r="38" spans="1:19" ht="34.5" customHeight="1" x14ac:dyDescent="0.2">
      <c r="A38" s="113"/>
      <c r="B38" s="114" t="s">
        <v>24</v>
      </c>
      <c r="C38" s="142" t="s">
        <v>67</v>
      </c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</row>
    <row r="39" spans="1:19" x14ac:dyDescent="0.2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</row>
  </sheetData>
  <mergeCells count="49">
    <mergeCell ref="C36:S36"/>
    <mergeCell ref="C37:S37"/>
    <mergeCell ref="C38:S38"/>
    <mergeCell ref="C30:S30"/>
    <mergeCell ref="C31:S31"/>
    <mergeCell ref="C32:S32"/>
    <mergeCell ref="C33:S33"/>
    <mergeCell ref="C34:S34"/>
    <mergeCell ref="C35:S35"/>
    <mergeCell ref="C29:S29"/>
    <mergeCell ref="C22:S22"/>
    <mergeCell ref="C23:S23"/>
    <mergeCell ref="C24:S24"/>
    <mergeCell ref="C25:S25"/>
    <mergeCell ref="C26:S26"/>
    <mergeCell ref="C27:S27"/>
    <mergeCell ref="C28:S28"/>
    <mergeCell ref="C16:S16"/>
    <mergeCell ref="C17:S17"/>
    <mergeCell ref="C18:S18"/>
    <mergeCell ref="C19:S19"/>
    <mergeCell ref="C20:S20"/>
    <mergeCell ref="C21:S21"/>
    <mergeCell ref="BO1:BO2"/>
    <mergeCell ref="C13:W13"/>
    <mergeCell ref="X13:AF13"/>
    <mergeCell ref="AG13:AS13"/>
    <mergeCell ref="AT13:BN13"/>
    <mergeCell ref="C15:S15"/>
    <mergeCell ref="AW1:AY1"/>
    <mergeCell ref="AZ1:BB1"/>
    <mergeCell ref="BC1:BE1"/>
    <mergeCell ref="BF1:BH1"/>
    <mergeCell ref="BI1:BK1"/>
    <mergeCell ref="BL1:BN1"/>
    <mergeCell ref="AA1:AC1"/>
    <mergeCell ref="AD1:AF1"/>
    <mergeCell ref="AG1:AI1"/>
    <mergeCell ref="AJ1:AL1"/>
    <mergeCell ref="AM1:AO1"/>
    <mergeCell ref="AT1:AV1"/>
    <mergeCell ref="U1:W1"/>
    <mergeCell ref="X1:Z1"/>
    <mergeCell ref="R1:T1"/>
    <mergeCell ref="C1:E1"/>
    <mergeCell ref="F1:H1"/>
    <mergeCell ref="I1:K1"/>
    <mergeCell ref="L1:N1"/>
    <mergeCell ref="O1:Q1"/>
  </mergeCells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8"/>
  <sheetViews>
    <sheetView workbookViewId="0">
      <selection activeCell="F27" sqref="F27"/>
    </sheetView>
  </sheetViews>
  <sheetFormatPr baseColWidth="10" defaultColWidth="8.83203125" defaultRowHeight="16" x14ac:dyDescent="0.2"/>
  <cols>
    <col min="1" max="1" width="24" customWidth="1"/>
    <col min="2" max="2" width="22.1640625" customWidth="1"/>
    <col min="3" max="3" width="20.33203125" customWidth="1"/>
    <col min="4" max="4" width="20.83203125" customWidth="1"/>
  </cols>
  <sheetData>
    <row r="1" spans="1:4" x14ac:dyDescent="0.2">
      <c r="A1" s="117"/>
      <c r="B1" s="118"/>
      <c r="C1" s="118"/>
      <c r="D1" s="91"/>
    </row>
    <row r="2" spans="1:4" ht="34.5" customHeight="1" x14ac:dyDescent="0.25">
      <c r="A2" s="144" t="s">
        <v>94</v>
      </c>
      <c r="B2" s="144"/>
      <c r="C2" s="144"/>
      <c r="D2" s="119"/>
    </row>
    <row r="3" spans="1:4" ht="35" customHeight="1" x14ac:dyDescent="0.2">
      <c r="A3" s="95"/>
      <c r="B3" s="145" t="s">
        <v>85</v>
      </c>
      <c r="C3" s="146"/>
      <c r="D3" s="94"/>
    </row>
    <row r="4" spans="1:4" ht="51" x14ac:dyDescent="0.2">
      <c r="A4" s="120" t="s">
        <v>86</v>
      </c>
      <c r="B4" s="96" t="s">
        <v>98</v>
      </c>
      <c r="C4" s="123" t="s">
        <v>104</v>
      </c>
      <c r="D4" s="126" t="s">
        <v>25</v>
      </c>
    </row>
    <row r="5" spans="1:4" ht="17" x14ac:dyDescent="0.2">
      <c r="A5" s="97" t="s">
        <v>69</v>
      </c>
      <c r="B5" s="98">
        <v>40</v>
      </c>
      <c r="C5" s="124">
        <v>1</v>
      </c>
      <c r="D5" s="127">
        <f>B5+C5</f>
        <v>41</v>
      </c>
    </row>
    <row r="6" spans="1:4" ht="17" x14ac:dyDescent="0.2">
      <c r="A6" s="97" t="s">
        <v>70</v>
      </c>
      <c r="B6" s="98">
        <v>5</v>
      </c>
      <c r="C6" s="124">
        <v>2</v>
      </c>
      <c r="D6" s="127">
        <f t="shared" ref="D6:D28" si="0">B6+C6</f>
        <v>7</v>
      </c>
    </row>
    <row r="7" spans="1:4" ht="17" x14ac:dyDescent="0.2">
      <c r="A7" s="97" t="s">
        <v>71</v>
      </c>
      <c r="B7" s="98">
        <v>14</v>
      </c>
      <c r="C7" s="124">
        <v>6</v>
      </c>
      <c r="D7" s="127">
        <f t="shared" si="0"/>
        <v>20</v>
      </c>
    </row>
    <row r="8" spans="1:4" ht="17" x14ac:dyDescent="0.2">
      <c r="A8" s="97" t="s">
        <v>72</v>
      </c>
      <c r="B8" s="98">
        <v>9</v>
      </c>
      <c r="C8" s="124">
        <v>2</v>
      </c>
      <c r="D8" s="127">
        <f t="shared" si="0"/>
        <v>11</v>
      </c>
    </row>
    <row r="9" spans="1:4" ht="17" x14ac:dyDescent="0.2">
      <c r="A9" s="97" t="s">
        <v>73</v>
      </c>
      <c r="B9" s="98">
        <v>4</v>
      </c>
      <c r="C9" s="124">
        <v>8</v>
      </c>
      <c r="D9" s="127">
        <f t="shared" si="0"/>
        <v>12</v>
      </c>
    </row>
    <row r="10" spans="1:4" ht="17" x14ac:dyDescent="0.2">
      <c r="A10" s="97" t="s">
        <v>74</v>
      </c>
      <c r="B10" s="98">
        <v>6</v>
      </c>
      <c r="C10" s="124">
        <v>0</v>
      </c>
      <c r="D10" s="127">
        <f t="shared" si="0"/>
        <v>6</v>
      </c>
    </row>
    <row r="11" spans="1:4" ht="17" x14ac:dyDescent="0.2">
      <c r="A11" s="97" t="s">
        <v>75</v>
      </c>
      <c r="B11" s="98">
        <v>7</v>
      </c>
      <c r="C11" s="124">
        <v>6</v>
      </c>
      <c r="D11" s="127">
        <f t="shared" si="0"/>
        <v>13</v>
      </c>
    </row>
    <row r="12" spans="1:4" ht="17" x14ac:dyDescent="0.2">
      <c r="A12" s="97" t="s">
        <v>76</v>
      </c>
      <c r="B12" s="98">
        <v>3</v>
      </c>
      <c r="C12" s="124">
        <v>0</v>
      </c>
      <c r="D12" s="127">
        <f t="shared" si="0"/>
        <v>3</v>
      </c>
    </row>
    <row r="13" spans="1:4" ht="17" x14ac:dyDescent="0.2">
      <c r="A13" s="97" t="s">
        <v>77</v>
      </c>
      <c r="B13" s="98">
        <v>5</v>
      </c>
      <c r="C13" s="124">
        <v>2</v>
      </c>
      <c r="D13" s="127">
        <f t="shared" si="0"/>
        <v>7</v>
      </c>
    </row>
    <row r="14" spans="1:4" ht="17" x14ac:dyDescent="0.2">
      <c r="A14" s="97" t="s">
        <v>78</v>
      </c>
      <c r="B14" s="98">
        <v>8</v>
      </c>
      <c r="C14" s="124">
        <v>1</v>
      </c>
      <c r="D14" s="127">
        <f t="shared" si="0"/>
        <v>9</v>
      </c>
    </row>
    <row r="15" spans="1:4" x14ac:dyDescent="0.2">
      <c r="A15" s="147" t="s">
        <v>88</v>
      </c>
      <c r="B15" s="148"/>
      <c r="C15" s="148"/>
      <c r="D15" s="149"/>
    </row>
    <row r="16" spans="1:4" ht="17" x14ac:dyDescent="0.2">
      <c r="A16" s="97" t="s">
        <v>32</v>
      </c>
      <c r="B16" s="100">
        <v>0</v>
      </c>
      <c r="C16" s="125">
        <v>0</v>
      </c>
      <c r="D16" s="127">
        <f t="shared" si="0"/>
        <v>0</v>
      </c>
    </row>
    <row r="17" spans="1:4" ht="17" x14ac:dyDescent="0.2">
      <c r="A17" s="97" t="s">
        <v>33</v>
      </c>
      <c r="B17" s="100">
        <v>0</v>
      </c>
      <c r="C17" s="125">
        <v>0</v>
      </c>
      <c r="D17" s="127">
        <f t="shared" si="0"/>
        <v>0</v>
      </c>
    </row>
    <row r="18" spans="1:4" ht="17" x14ac:dyDescent="0.2">
      <c r="A18" s="97" t="s">
        <v>34</v>
      </c>
      <c r="B18" s="100">
        <v>1</v>
      </c>
      <c r="C18" s="125">
        <v>1</v>
      </c>
      <c r="D18" s="127">
        <f t="shared" si="0"/>
        <v>2</v>
      </c>
    </row>
    <row r="19" spans="1:4" ht="17" x14ac:dyDescent="0.2">
      <c r="A19" s="97" t="s">
        <v>35</v>
      </c>
      <c r="B19" s="100">
        <v>1</v>
      </c>
      <c r="C19" s="125">
        <v>2</v>
      </c>
      <c r="D19" s="127">
        <f t="shared" si="0"/>
        <v>3</v>
      </c>
    </row>
    <row r="20" spans="1:4" ht="17" x14ac:dyDescent="0.2">
      <c r="A20" s="97" t="s">
        <v>36</v>
      </c>
      <c r="B20" s="100">
        <v>1</v>
      </c>
      <c r="C20" s="125">
        <v>0</v>
      </c>
      <c r="D20" s="127">
        <f t="shared" si="0"/>
        <v>1</v>
      </c>
    </row>
    <row r="21" spans="1:4" ht="17" x14ac:dyDescent="0.2">
      <c r="A21" s="97" t="s">
        <v>37</v>
      </c>
      <c r="B21" s="100">
        <v>4</v>
      </c>
      <c r="C21" s="125">
        <v>0</v>
      </c>
      <c r="D21" s="127">
        <f t="shared" si="0"/>
        <v>4</v>
      </c>
    </row>
    <row r="22" spans="1:4" ht="17" x14ac:dyDescent="0.2">
      <c r="A22" s="97" t="s">
        <v>38</v>
      </c>
      <c r="B22" s="100">
        <v>4</v>
      </c>
      <c r="C22" s="125">
        <v>9</v>
      </c>
      <c r="D22" s="127">
        <f t="shared" si="0"/>
        <v>13</v>
      </c>
    </row>
    <row r="23" spans="1:4" ht="17" x14ac:dyDescent="0.2">
      <c r="A23" s="97" t="s">
        <v>39</v>
      </c>
      <c r="B23" s="100">
        <v>1</v>
      </c>
      <c r="C23" s="125">
        <v>1</v>
      </c>
      <c r="D23" s="127">
        <f t="shared" si="0"/>
        <v>2</v>
      </c>
    </row>
    <row r="24" spans="1:4" ht="17" x14ac:dyDescent="0.2">
      <c r="A24" s="97" t="s">
        <v>40</v>
      </c>
      <c r="B24" s="100">
        <v>1</v>
      </c>
      <c r="C24" s="125">
        <v>1</v>
      </c>
      <c r="D24" s="127">
        <f t="shared" si="0"/>
        <v>2</v>
      </c>
    </row>
    <row r="25" spans="1:4" ht="17" x14ac:dyDescent="0.2">
      <c r="A25" s="97" t="s">
        <v>41</v>
      </c>
      <c r="B25" s="100">
        <v>1</v>
      </c>
      <c r="C25" s="125">
        <v>1</v>
      </c>
      <c r="D25" s="127">
        <f t="shared" si="0"/>
        <v>2</v>
      </c>
    </row>
    <row r="26" spans="1:4" ht="17" x14ac:dyDescent="0.2">
      <c r="A26" s="97" t="s">
        <v>42</v>
      </c>
      <c r="B26" s="100">
        <v>2</v>
      </c>
      <c r="C26" s="125">
        <v>0</v>
      </c>
      <c r="D26" s="127">
        <f t="shared" si="0"/>
        <v>2</v>
      </c>
    </row>
    <row r="27" spans="1:4" ht="17" x14ac:dyDescent="0.2">
      <c r="A27" s="97" t="s">
        <v>43</v>
      </c>
      <c r="B27" s="100">
        <v>4</v>
      </c>
      <c r="C27" s="125">
        <v>6</v>
      </c>
      <c r="D27" s="127">
        <f t="shared" si="0"/>
        <v>10</v>
      </c>
    </row>
    <row r="28" spans="1:4" ht="17" x14ac:dyDescent="0.2">
      <c r="A28" s="97" t="s">
        <v>44</v>
      </c>
      <c r="B28" s="100">
        <v>7</v>
      </c>
      <c r="C28" s="125">
        <v>0</v>
      </c>
      <c r="D28" s="127">
        <f t="shared" si="0"/>
        <v>7</v>
      </c>
    </row>
  </sheetData>
  <mergeCells count="3">
    <mergeCell ref="A2:C2"/>
    <mergeCell ref="B3:C3"/>
    <mergeCell ref="A15:D15"/>
  </mergeCells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5"/>
  <sheetViews>
    <sheetView workbookViewId="0">
      <selection activeCell="H9" sqref="H9"/>
    </sheetView>
  </sheetViews>
  <sheetFormatPr baseColWidth="10" defaultColWidth="8.83203125" defaultRowHeight="16" x14ac:dyDescent="0.2"/>
  <cols>
    <col min="1" max="1" width="24" customWidth="1"/>
    <col min="2" max="2" width="22.1640625" customWidth="1"/>
    <col min="3" max="3" width="20.33203125" customWidth="1"/>
    <col min="4" max="4" width="20.83203125" customWidth="1"/>
  </cols>
  <sheetData>
    <row r="1" spans="1:4" ht="102" x14ac:dyDescent="0.2">
      <c r="A1" s="89"/>
      <c r="B1" s="90" t="s">
        <v>82</v>
      </c>
      <c r="C1" s="90" t="s">
        <v>83</v>
      </c>
      <c r="D1" s="91" t="s">
        <v>50</v>
      </c>
    </row>
    <row r="2" spans="1:4" x14ac:dyDescent="0.2">
      <c r="A2" s="150" t="s">
        <v>27</v>
      </c>
      <c r="B2" s="151"/>
      <c r="C2" s="151"/>
      <c r="D2" s="151"/>
    </row>
    <row r="3" spans="1:4" ht="17" x14ac:dyDescent="0.2">
      <c r="A3" s="92" t="s">
        <v>32</v>
      </c>
      <c r="B3" s="93">
        <v>37</v>
      </c>
      <c r="C3" s="93">
        <v>18</v>
      </c>
      <c r="D3" s="94">
        <f t="shared" ref="D3:D4" si="0">C3/B3</f>
        <v>0.48648648648648651</v>
      </c>
    </row>
    <row r="4" spans="1:4" ht="17" x14ac:dyDescent="0.2">
      <c r="A4" s="92" t="s">
        <v>34</v>
      </c>
      <c r="B4" s="93">
        <v>20</v>
      </c>
      <c r="C4" s="93">
        <v>17</v>
      </c>
      <c r="D4" s="94">
        <f t="shared" si="0"/>
        <v>0.85</v>
      </c>
    </row>
    <row r="5" spans="1:4" ht="17" x14ac:dyDescent="0.2">
      <c r="A5" s="92" t="s">
        <v>35</v>
      </c>
      <c r="B5" s="93">
        <v>18</v>
      </c>
      <c r="C5" s="93">
        <v>18</v>
      </c>
      <c r="D5" s="94">
        <f>C5/B5</f>
        <v>1</v>
      </c>
    </row>
    <row r="6" spans="1:4" ht="17" x14ac:dyDescent="0.2">
      <c r="A6" s="92" t="s">
        <v>36</v>
      </c>
      <c r="B6" s="93">
        <v>4</v>
      </c>
      <c r="C6" s="93">
        <v>4</v>
      </c>
      <c r="D6" s="94">
        <f t="shared" ref="D6:D14" si="1">C6/B6</f>
        <v>1</v>
      </c>
    </row>
    <row r="7" spans="1:4" ht="17" x14ac:dyDescent="0.2">
      <c r="A7" s="92" t="s">
        <v>37</v>
      </c>
      <c r="B7" s="93">
        <v>14</v>
      </c>
      <c r="C7" s="93">
        <v>14</v>
      </c>
      <c r="D7" s="94">
        <f t="shared" si="1"/>
        <v>1</v>
      </c>
    </row>
    <row r="8" spans="1:4" ht="17" x14ac:dyDescent="0.2">
      <c r="A8" s="92" t="s">
        <v>38</v>
      </c>
      <c r="B8" s="93">
        <v>6</v>
      </c>
      <c r="C8" s="93">
        <v>6</v>
      </c>
      <c r="D8" s="94">
        <f t="shared" si="1"/>
        <v>1</v>
      </c>
    </row>
    <row r="9" spans="1:4" ht="17" x14ac:dyDescent="0.2">
      <c r="A9" s="92" t="s">
        <v>39</v>
      </c>
      <c r="B9" s="93">
        <v>6</v>
      </c>
      <c r="C9" s="93">
        <v>0</v>
      </c>
      <c r="D9" s="94">
        <f t="shared" si="1"/>
        <v>0</v>
      </c>
    </row>
    <row r="10" spans="1:4" ht="17" x14ac:dyDescent="0.2">
      <c r="A10" s="92" t="s">
        <v>40</v>
      </c>
      <c r="B10" s="93">
        <v>4</v>
      </c>
      <c r="C10" s="93">
        <v>4</v>
      </c>
      <c r="D10" s="94">
        <f t="shared" si="1"/>
        <v>1</v>
      </c>
    </row>
    <row r="11" spans="1:4" ht="17" x14ac:dyDescent="0.2">
      <c r="A11" s="92" t="s">
        <v>41</v>
      </c>
      <c r="B11" s="93">
        <v>4</v>
      </c>
      <c r="C11" s="93">
        <v>4</v>
      </c>
      <c r="D11" s="94">
        <f t="shared" si="1"/>
        <v>1</v>
      </c>
    </row>
    <row r="12" spans="1:4" ht="17" x14ac:dyDescent="0.2">
      <c r="A12" s="92" t="s">
        <v>42</v>
      </c>
      <c r="B12" s="93">
        <v>10</v>
      </c>
      <c r="C12" s="93">
        <v>10</v>
      </c>
      <c r="D12" s="94">
        <f t="shared" si="1"/>
        <v>1</v>
      </c>
    </row>
    <row r="13" spans="1:4" ht="17" x14ac:dyDescent="0.2">
      <c r="A13" s="92" t="s">
        <v>43</v>
      </c>
      <c r="B13" s="93">
        <v>14</v>
      </c>
      <c r="C13" s="93">
        <v>14</v>
      </c>
      <c r="D13" s="94">
        <f t="shared" si="1"/>
        <v>1</v>
      </c>
    </row>
    <row r="14" spans="1:4" ht="17" x14ac:dyDescent="0.2">
      <c r="A14" s="92" t="s">
        <v>44</v>
      </c>
      <c r="B14" s="93">
        <v>10</v>
      </c>
      <c r="C14" s="93">
        <v>10</v>
      </c>
      <c r="D14" s="94">
        <f t="shared" si="1"/>
        <v>1</v>
      </c>
    </row>
    <row r="15" spans="1:4" x14ac:dyDescent="0.2">
      <c r="A15" s="150" t="s">
        <v>68</v>
      </c>
      <c r="B15" s="151"/>
      <c r="C15" s="151"/>
      <c r="D15" s="151"/>
    </row>
    <row r="16" spans="1:4" ht="17" x14ac:dyDescent="0.2">
      <c r="A16" s="92" t="s">
        <v>69</v>
      </c>
      <c r="B16" s="93">
        <v>15</v>
      </c>
      <c r="C16" s="93">
        <v>15</v>
      </c>
      <c r="D16" s="94">
        <f>C16/B16</f>
        <v>1</v>
      </c>
    </row>
    <row r="17" spans="1:4" ht="17" x14ac:dyDescent="0.2">
      <c r="A17" s="92" t="s">
        <v>70</v>
      </c>
      <c r="B17" s="93">
        <v>7</v>
      </c>
      <c r="C17" s="93">
        <v>7</v>
      </c>
      <c r="D17" s="94">
        <f t="shared" ref="D17:D25" si="2">C17/B17</f>
        <v>1</v>
      </c>
    </row>
    <row r="18" spans="1:4" ht="17" x14ac:dyDescent="0.2">
      <c r="A18" s="92" t="s">
        <v>71</v>
      </c>
      <c r="B18" s="93">
        <v>9</v>
      </c>
      <c r="C18" s="93">
        <v>9</v>
      </c>
      <c r="D18" s="94">
        <f t="shared" si="2"/>
        <v>1</v>
      </c>
    </row>
    <row r="19" spans="1:4" ht="17" x14ac:dyDescent="0.2">
      <c r="A19" s="92" t="s">
        <v>72</v>
      </c>
      <c r="B19" s="93">
        <v>10</v>
      </c>
      <c r="C19" s="93">
        <v>10</v>
      </c>
      <c r="D19" s="94">
        <f t="shared" si="2"/>
        <v>1</v>
      </c>
    </row>
    <row r="20" spans="1:4" ht="17" x14ac:dyDescent="0.2">
      <c r="A20" s="92" t="s">
        <v>73</v>
      </c>
      <c r="B20" s="93">
        <v>13</v>
      </c>
      <c r="C20" s="93">
        <v>13</v>
      </c>
      <c r="D20" s="94">
        <f t="shared" si="2"/>
        <v>1</v>
      </c>
    </row>
    <row r="21" spans="1:4" ht="17" x14ac:dyDescent="0.2">
      <c r="A21" s="92" t="s">
        <v>74</v>
      </c>
      <c r="B21" s="93">
        <v>15</v>
      </c>
      <c r="C21" s="93">
        <v>14</v>
      </c>
      <c r="D21" s="94">
        <f t="shared" si="2"/>
        <v>0.93333333333333335</v>
      </c>
    </row>
    <row r="22" spans="1:4" ht="17" x14ac:dyDescent="0.2">
      <c r="A22" s="92" t="s">
        <v>75</v>
      </c>
      <c r="B22" s="93">
        <v>14</v>
      </c>
      <c r="C22" s="93">
        <v>14</v>
      </c>
      <c r="D22" s="94">
        <f t="shared" si="2"/>
        <v>1</v>
      </c>
    </row>
    <row r="23" spans="1:4" ht="17" x14ac:dyDescent="0.2">
      <c r="A23" s="92" t="s">
        <v>76</v>
      </c>
      <c r="B23" s="93">
        <v>17</v>
      </c>
      <c r="C23" s="93">
        <v>17</v>
      </c>
      <c r="D23" s="94">
        <f t="shared" si="2"/>
        <v>1</v>
      </c>
    </row>
    <row r="24" spans="1:4" ht="17" x14ac:dyDescent="0.2">
      <c r="A24" s="92" t="s">
        <v>77</v>
      </c>
      <c r="B24" s="93">
        <v>6</v>
      </c>
      <c r="C24" s="93">
        <v>6</v>
      </c>
      <c r="D24" s="94">
        <f t="shared" si="2"/>
        <v>1</v>
      </c>
    </row>
    <row r="25" spans="1:4" ht="17" x14ac:dyDescent="0.2">
      <c r="A25" s="92" t="s">
        <v>78</v>
      </c>
      <c r="B25" s="93">
        <v>6</v>
      </c>
      <c r="C25" s="93">
        <v>6</v>
      </c>
      <c r="D25" s="94">
        <f t="shared" si="2"/>
        <v>1</v>
      </c>
    </row>
  </sheetData>
  <mergeCells count="2">
    <mergeCell ref="A2:D2"/>
    <mergeCell ref="A15:D15"/>
  </mergeCells>
  <pageMargins left="0.7" right="0.7" top="0.75" bottom="0.75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5"/>
  <sheetViews>
    <sheetView workbookViewId="0">
      <selection activeCell="J16" sqref="J16"/>
    </sheetView>
  </sheetViews>
  <sheetFormatPr baseColWidth="10" defaultColWidth="8.83203125" defaultRowHeight="16" x14ac:dyDescent="0.2"/>
  <cols>
    <col min="1" max="1" width="24" customWidth="1"/>
    <col min="2" max="2" width="22.1640625" customWidth="1"/>
    <col min="3" max="3" width="20.33203125" customWidth="1"/>
    <col min="4" max="4" width="20.83203125" customWidth="1"/>
  </cols>
  <sheetData>
    <row r="1" spans="1:4" ht="170" x14ac:dyDescent="0.2">
      <c r="A1" s="89"/>
      <c r="B1" s="90" t="s">
        <v>80</v>
      </c>
      <c r="C1" s="90" t="s">
        <v>97</v>
      </c>
      <c r="D1" s="91" t="s">
        <v>81</v>
      </c>
    </row>
    <row r="2" spans="1:4" x14ac:dyDescent="0.2">
      <c r="A2" s="150" t="s">
        <v>27</v>
      </c>
      <c r="B2" s="151"/>
      <c r="C2" s="151"/>
      <c r="D2" s="151"/>
    </row>
    <row r="3" spans="1:4" ht="17" x14ac:dyDescent="0.2">
      <c r="A3" s="92" t="s">
        <v>32</v>
      </c>
      <c r="B3" s="93">
        <v>37</v>
      </c>
      <c r="C3" s="93">
        <v>0</v>
      </c>
      <c r="D3" s="94">
        <f t="shared" ref="D3:D4" si="0">C3/B3</f>
        <v>0</v>
      </c>
    </row>
    <row r="4" spans="1:4" ht="17" x14ac:dyDescent="0.2">
      <c r="A4" s="92" t="s">
        <v>34</v>
      </c>
      <c r="B4" s="93">
        <v>33</v>
      </c>
      <c r="C4" s="93">
        <v>0</v>
      </c>
      <c r="D4" s="94">
        <f t="shared" si="0"/>
        <v>0</v>
      </c>
    </row>
    <row r="5" spans="1:4" ht="17" x14ac:dyDescent="0.2">
      <c r="A5" s="92" t="s">
        <v>35</v>
      </c>
      <c r="B5" s="93">
        <v>33</v>
      </c>
      <c r="C5" s="93">
        <v>15</v>
      </c>
      <c r="D5" s="94">
        <f>C5/B5</f>
        <v>0.45454545454545453</v>
      </c>
    </row>
    <row r="6" spans="1:4" ht="17" x14ac:dyDescent="0.2">
      <c r="A6" s="92" t="s">
        <v>36</v>
      </c>
      <c r="B6" s="93">
        <v>8</v>
      </c>
      <c r="C6" s="93">
        <v>7</v>
      </c>
      <c r="D6" s="94">
        <f t="shared" ref="D6:D14" si="1">C6/B6</f>
        <v>0.875</v>
      </c>
    </row>
    <row r="7" spans="1:4" ht="17" x14ac:dyDescent="0.2">
      <c r="A7" s="92" t="s">
        <v>37</v>
      </c>
      <c r="B7" s="93">
        <v>16</v>
      </c>
      <c r="C7" s="93">
        <v>12</v>
      </c>
      <c r="D7" s="94">
        <f t="shared" si="1"/>
        <v>0.75</v>
      </c>
    </row>
    <row r="8" spans="1:4" ht="17" x14ac:dyDescent="0.2">
      <c r="A8" s="92" t="s">
        <v>38</v>
      </c>
      <c r="B8" s="93">
        <v>11</v>
      </c>
      <c r="C8" s="93">
        <v>7</v>
      </c>
      <c r="D8" s="94">
        <f t="shared" si="1"/>
        <v>0.63636363636363635</v>
      </c>
    </row>
    <row r="9" spans="1:4" ht="17" x14ac:dyDescent="0.2">
      <c r="A9" s="92" t="s">
        <v>39</v>
      </c>
      <c r="B9" s="93">
        <v>9</v>
      </c>
      <c r="C9" s="93">
        <v>0</v>
      </c>
      <c r="D9" s="94">
        <f t="shared" si="1"/>
        <v>0</v>
      </c>
    </row>
    <row r="10" spans="1:4" ht="17" x14ac:dyDescent="0.2">
      <c r="A10" s="92" t="s">
        <v>40</v>
      </c>
      <c r="B10" s="93">
        <v>9</v>
      </c>
      <c r="C10" s="93">
        <v>6</v>
      </c>
      <c r="D10" s="94">
        <f t="shared" si="1"/>
        <v>0.66666666666666663</v>
      </c>
    </row>
    <row r="11" spans="1:4" ht="17" x14ac:dyDescent="0.2">
      <c r="A11" s="92" t="s">
        <v>41</v>
      </c>
      <c r="B11" s="93">
        <v>6</v>
      </c>
      <c r="C11" s="93">
        <v>1</v>
      </c>
      <c r="D11" s="94">
        <f t="shared" si="1"/>
        <v>0.16666666666666666</v>
      </c>
    </row>
    <row r="12" spans="1:4" ht="17" x14ac:dyDescent="0.2">
      <c r="A12" s="92" t="s">
        <v>42</v>
      </c>
      <c r="B12" s="93">
        <v>14</v>
      </c>
      <c r="C12" s="93">
        <v>3</v>
      </c>
      <c r="D12" s="94">
        <f t="shared" si="1"/>
        <v>0.21428571428571427</v>
      </c>
    </row>
    <row r="13" spans="1:4" ht="17" x14ac:dyDescent="0.2">
      <c r="A13" s="92" t="s">
        <v>43</v>
      </c>
      <c r="B13" s="93">
        <v>28</v>
      </c>
      <c r="C13" s="93">
        <v>10</v>
      </c>
      <c r="D13" s="94">
        <f t="shared" si="1"/>
        <v>0.35714285714285715</v>
      </c>
    </row>
    <row r="14" spans="1:4" ht="17" x14ac:dyDescent="0.2">
      <c r="A14" s="92" t="s">
        <v>44</v>
      </c>
      <c r="B14" s="93">
        <v>6</v>
      </c>
      <c r="C14" s="93">
        <v>0</v>
      </c>
      <c r="D14" s="94">
        <f t="shared" si="1"/>
        <v>0</v>
      </c>
    </row>
    <row r="15" spans="1:4" x14ac:dyDescent="0.2">
      <c r="A15" s="150" t="s">
        <v>68</v>
      </c>
      <c r="B15" s="151"/>
      <c r="C15" s="151"/>
      <c r="D15" s="151"/>
    </row>
    <row r="16" spans="1:4" ht="17" x14ac:dyDescent="0.2">
      <c r="A16" s="92" t="s">
        <v>69</v>
      </c>
      <c r="B16" s="93">
        <v>14</v>
      </c>
      <c r="C16" s="93">
        <v>9</v>
      </c>
      <c r="D16" s="94">
        <f>C16/B16</f>
        <v>0.6428571428571429</v>
      </c>
    </row>
    <row r="17" spans="1:4" ht="17" x14ac:dyDescent="0.2">
      <c r="A17" s="92" t="s">
        <v>70</v>
      </c>
      <c r="B17" s="93">
        <v>10</v>
      </c>
      <c r="C17" s="93">
        <v>8</v>
      </c>
      <c r="D17" s="94">
        <f t="shared" ref="D17:D25" si="2">C17/B17</f>
        <v>0.8</v>
      </c>
    </row>
    <row r="18" spans="1:4" ht="17" x14ac:dyDescent="0.2">
      <c r="A18" s="92" t="s">
        <v>71</v>
      </c>
      <c r="B18" s="93">
        <v>13</v>
      </c>
      <c r="C18" s="93">
        <v>11</v>
      </c>
      <c r="D18" s="94">
        <f t="shared" si="2"/>
        <v>0.84615384615384615</v>
      </c>
    </row>
    <row r="19" spans="1:4" ht="17" x14ac:dyDescent="0.2">
      <c r="A19" s="92" t="s">
        <v>72</v>
      </c>
      <c r="B19" s="93">
        <v>16</v>
      </c>
      <c r="C19" s="93">
        <v>16</v>
      </c>
      <c r="D19" s="94">
        <f t="shared" si="2"/>
        <v>1</v>
      </c>
    </row>
    <row r="20" spans="1:4" ht="17" x14ac:dyDescent="0.2">
      <c r="A20" s="92" t="s">
        <v>73</v>
      </c>
      <c r="B20" s="93">
        <v>27</v>
      </c>
      <c r="C20" s="93">
        <v>25</v>
      </c>
      <c r="D20" s="94">
        <f t="shared" si="2"/>
        <v>0.92592592592592593</v>
      </c>
    </row>
    <row r="21" spans="1:4" ht="17" x14ac:dyDescent="0.2">
      <c r="A21" s="92" t="s">
        <v>74</v>
      </c>
      <c r="B21" s="93">
        <v>15</v>
      </c>
      <c r="C21" s="93">
        <v>0</v>
      </c>
      <c r="D21" s="94">
        <f t="shared" si="2"/>
        <v>0</v>
      </c>
    </row>
    <row r="22" spans="1:4" ht="17" x14ac:dyDescent="0.2">
      <c r="A22" s="92" t="s">
        <v>75</v>
      </c>
      <c r="B22" s="93">
        <v>22</v>
      </c>
      <c r="C22" s="93">
        <v>11</v>
      </c>
      <c r="D22" s="94">
        <f t="shared" si="2"/>
        <v>0.5</v>
      </c>
    </row>
    <row r="23" spans="1:4" ht="17" x14ac:dyDescent="0.2">
      <c r="A23" s="92" t="s">
        <v>76</v>
      </c>
      <c r="B23" s="93">
        <v>22</v>
      </c>
      <c r="C23" s="93">
        <v>0</v>
      </c>
      <c r="D23" s="94">
        <f t="shared" si="2"/>
        <v>0</v>
      </c>
    </row>
    <row r="24" spans="1:4" ht="17" x14ac:dyDescent="0.2">
      <c r="A24" s="92" t="s">
        <v>77</v>
      </c>
      <c r="B24" s="93">
        <v>19</v>
      </c>
      <c r="C24" s="93">
        <v>6</v>
      </c>
      <c r="D24" s="94">
        <f t="shared" si="2"/>
        <v>0.31578947368421051</v>
      </c>
    </row>
    <row r="25" spans="1:4" ht="17" x14ac:dyDescent="0.2">
      <c r="A25" s="92" t="s">
        <v>78</v>
      </c>
      <c r="B25" s="93">
        <v>8</v>
      </c>
      <c r="C25" s="93">
        <v>6</v>
      </c>
      <c r="D25" s="94">
        <f t="shared" si="2"/>
        <v>0.75</v>
      </c>
    </row>
  </sheetData>
  <mergeCells count="2">
    <mergeCell ref="A2:D2"/>
    <mergeCell ref="A15:D15"/>
  </mergeCells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28"/>
  <sheetViews>
    <sheetView workbookViewId="0">
      <selection activeCell="A2" sqref="A2:G2"/>
    </sheetView>
  </sheetViews>
  <sheetFormatPr baseColWidth="10" defaultColWidth="8.83203125" defaultRowHeight="16" x14ac:dyDescent="0.2"/>
  <cols>
    <col min="1" max="1" width="15.6640625" customWidth="1"/>
    <col min="2" max="2" width="19.1640625" customWidth="1"/>
    <col min="3" max="5" width="13.5" customWidth="1"/>
    <col min="6" max="6" width="10.5" customWidth="1"/>
    <col min="7" max="7" width="9.5" customWidth="1"/>
  </cols>
  <sheetData>
    <row r="2" spans="1:7" ht="45.75" customHeight="1" x14ac:dyDescent="0.25">
      <c r="A2" s="144" t="s">
        <v>84</v>
      </c>
      <c r="B2" s="144"/>
      <c r="C2" s="144"/>
      <c r="D2" s="144"/>
      <c r="E2" s="144"/>
      <c r="F2" s="144"/>
      <c r="G2" s="144"/>
    </row>
    <row r="3" spans="1:7" x14ac:dyDescent="0.2">
      <c r="A3" s="95"/>
      <c r="B3" s="152"/>
      <c r="C3" s="152"/>
      <c r="D3" s="152"/>
      <c r="E3" s="152"/>
      <c r="F3" s="153"/>
      <c r="G3" s="95"/>
    </row>
    <row r="4" spans="1:7" ht="51" x14ac:dyDescent="0.2">
      <c r="A4" s="116" t="s">
        <v>86</v>
      </c>
      <c r="B4" s="96" t="s">
        <v>93</v>
      </c>
      <c r="C4" s="96" t="s">
        <v>87</v>
      </c>
      <c r="D4" s="96" t="s">
        <v>100</v>
      </c>
      <c r="E4" s="96" t="s">
        <v>99</v>
      </c>
      <c r="F4" s="116"/>
      <c r="G4" s="116" t="s">
        <v>79</v>
      </c>
    </row>
    <row r="5" spans="1:7" ht="17" x14ac:dyDescent="0.2">
      <c r="A5" s="97" t="s">
        <v>69</v>
      </c>
      <c r="B5" s="98">
        <v>1</v>
      </c>
      <c r="C5" s="98">
        <v>1</v>
      </c>
      <c r="D5" s="98"/>
      <c r="E5" s="98">
        <v>1</v>
      </c>
      <c r="F5" s="98"/>
      <c r="G5" s="99">
        <f>B5+C5+D5+E5+F5</f>
        <v>3</v>
      </c>
    </row>
    <row r="6" spans="1:7" ht="17" x14ac:dyDescent="0.2">
      <c r="A6" s="97" t="s">
        <v>70</v>
      </c>
      <c r="B6" s="98">
        <v>1</v>
      </c>
      <c r="C6" s="98">
        <v>1</v>
      </c>
      <c r="D6" s="98">
        <v>1</v>
      </c>
      <c r="E6" s="98">
        <v>1</v>
      </c>
      <c r="F6" s="98"/>
      <c r="G6" s="99">
        <f t="shared" ref="G6:G14" si="0">B6+C6+D6+E6+F6</f>
        <v>4</v>
      </c>
    </row>
    <row r="7" spans="1:7" ht="17" x14ac:dyDescent="0.2">
      <c r="A7" s="97" t="s">
        <v>71</v>
      </c>
      <c r="B7" s="98">
        <v>1</v>
      </c>
      <c r="C7" s="98">
        <v>1</v>
      </c>
      <c r="D7" s="98"/>
      <c r="E7" s="98">
        <v>1</v>
      </c>
      <c r="F7" s="98"/>
      <c r="G7" s="99">
        <f t="shared" si="0"/>
        <v>3</v>
      </c>
    </row>
    <row r="8" spans="1:7" ht="17" x14ac:dyDescent="0.2">
      <c r="A8" s="97" t="s">
        <v>72</v>
      </c>
      <c r="B8" s="98">
        <v>1</v>
      </c>
      <c r="C8" s="98">
        <v>1</v>
      </c>
      <c r="D8" s="98">
        <v>1</v>
      </c>
      <c r="E8" s="98">
        <v>1</v>
      </c>
      <c r="F8" s="98"/>
      <c r="G8" s="99">
        <f t="shared" si="0"/>
        <v>4</v>
      </c>
    </row>
    <row r="9" spans="1:7" ht="17" x14ac:dyDescent="0.2">
      <c r="A9" s="97" t="s">
        <v>73</v>
      </c>
      <c r="B9" s="98">
        <v>1</v>
      </c>
      <c r="C9" s="98">
        <v>1</v>
      </c>
      <c r="D9" s="98">
        <v>1</v>
      </c>
      <c r="E9" s="98">
        <v>1</v>
      </c>
      <c r="F9" s="98"/>
      <c r="G9" s="99">
        <f t="shared" si="0"/>
        <v>4</v>
      </c>
    </row>
    <row r="10" spans="1:7" ht="17" x14ac:dyDescent="0.2">
      <c r="A10" s="97" t="s">
        <v>74</v>
      </c>
      <c r="B10" s="122"/>
      <c r="C10" s="98">
        <v>1</v>
      </c>
      <c r="D10" s="98"/>
      <c r="E10" s="98"/>
      <c r="F10" s="98"/>
      <c r="G10" s="99">
        <f t="shared" si="0"/>
        <v>1</v>
      </c>
    </row>
    <row r="11" spans="1:7" ht="17" x14ac:dyDescent="0.2">
      <c r="A11" s="97" t="s">
        <v>75</v>
      </c>
      <c r="B11" s="98">
        <v>1</v>
      </c>
      <c r="C11" s="98">
        <v>1</v>
      </c>
      <c r="D11" s="98">
        <v>1</v>
      </c>
      <c r="E11" s="98">
        <v>1</v>
      </c>
      <c r="F11" s="98"/>
      <c r="G11" s="99">
        <f t="shared" si="0"/>
        <v>4</v>
      </c>
    </row>
    <row r="12" spans="1:7" ht="17" x14ac:dyDescent="0.2">
      <c r="A12" s="97" t="s">
        <v>76</v>
      </c>
      <c r="B12" s="98"/>
      <c r="C12" s="98">
        <v>1</v>
      </c>
      <c r="D12" s="98">
        <v>1</v>
      </c>
      <c r="E12" s="98">
        <v>1</v>
      </c>
      <c r="F12" s="98"/>
      <c r="G12" s="99">
        <f t="shared" si="0"/>
        <v>3</v>
      </c>
    </row>
    <row r="13" spans="1:7" ht="17" x14ac:dyDescent="0.2">
      <c r="A13" s="97" t="s">
        <v>77</v>
      </c>
      <c r="B13" s="98">
        <v>1</v>
      </c>
      <c r="C13" s="98">
        <v>1</v>
      </c>
      <c r="D13" s="98">
        <v>1</v>
      </c>
      <c r="E13" s="98">
        <v>1</v>
      </c>
      <c r="F13" s="98"/>
      <c r="G13" s="99">
        <f t="shared" si="0"/>
        <v>4</v>
      </c>
    </row>
    <row r="14" spans="1:7" ht="17" x14ac:dyDescent="0.2">
      <c r="A14" s="97" t="s">
        <v>78</v>
      </c>
      <c r="B14" s="98">
        <v>1</v>
      </c>
      <c r="C14" s="98">
        <v>1</v>
      </c>
      <c r="D14" s="98">
        <v>1</v>
      </c>
      <c r="E14" s="98"/>
      <c r="F14" s="98"/>
      <c r="G14" s="99">
        <f t="shared" si="0"/>
        <v>3</v>
      </c>
    </row>
    <row r="15" spans="1:7" x14ac:dyDescent="0.2">
      <c r="A15" s="147" t="s">
        <v>88</v>
      </c>
      <c r="B15" s="148"/>
      <c r="C15" s="148"/>
      <c r="D15" s="148"/>
      <c r="E15" s="148"/>
      <c r="F15" s="148"/>
      <c r="G15" s="149"/>
    </row>
    <row r="16" spans="1:7" ht="17" x14ac:dyDescent="0.2">
      <c r="A16" s="97" t="s">
        <v>32</v>
      </c>
      <c r="B16" s="100"/>
      <c r="C16" s="100">
        <v>1</v>
      </c>
      <c r="D16" s="100"/>
      <c r="E16" s="100">
        <v>1</v>
      </c>
      <c r="F16" s="100"/>
      <c r="G16" s="101">
        <f>B16+C16+D16+E16+F16</f>
        <v>2</v>
      </c>
    </row>
    <row r="17" spans="1:7" ht="17" x14ac:dyDescent="0.2">
      <c r="A17" s="97" t="s">
        <v>33</v>
      </c>
      <c r="B17" s="100"/>
      <c r="C17" s="100"/>
      <c r="D17" s="100"/>
      <c r="E17" s="100"/>
      <c r="F17" s="100"/>
      <c r="G17" s="101">
        <f t="shared" ref="G17:G28" si="1">B17+C17+D17+E17+F17</f>
        <v>0</v>
      </c>
    </row>
    <row r="18" spans="1:7" ht="17" x14ac:dyDescent="0.2">
      <c r="A18" s="97" t="s">
        <v>34</v>
      </c>
      <c r="B18" s="100"/>
      <c r="C18" s="100">
        <v>1</v>
      </c>
      <c r="D18" s="100"/>
      <c r="E18" s="100"/>
      <c r="F18" s="100"/>
      <c r="G18" s="101">
        <f t="shared" si="1"/>
        <v>1</v>
      </c>
    </row>
    <row r="19" spans="1:7" ht="17" x14ac:dyDescent="0.2">
      <c r="A19" s="97" t="s">
        <v>35</v>
      </c>
      <c r="B19" s="100">
        <v>1</v>
      </c>
      <c r="C19" s="100">
        <v>1</v>
      </c>
      <c r="D19" s="100">
        <v>1</v>
      </c>
      <c r="E19" s="100">
        <v>1</v>
      </c>
      <c r="F19" s="100"/>
      <c r="G19" s="101">
        <f t="shared" si="1"/>
        <v>4</v>
      </c>
    </row>
    <row r="20" spans="1:7" ht="17" x14ac:dyDescent="0.2">
      <c r="A20" s="97" t="s">
        <v>36</v>
      </c>
      <c r="B20" s="100">
        <v>1</v>
      </c>
      <c r="C20" s="100">
        <v>1</v>
      </c>
      <c r="D20" s="100">
        <v>1</v>
      </c>
      <c r="E20" s="100">
        <v>1</v>
      </c>
      <c r="F20" s="100"/>
      <c r="G20" s="101">
        <f t="shared" si="1"/>
        <v>4</v>
      </c>
    </row>
    <row r="21" spans="1:7" ht="17" x14ac:dyDescent="0.2">
      <c r="A21" s="97" t="s">
        <v>37</v>
      </c>
      <c r="B21" s="100">
        <v>1</v>
      </c>
      <c r="C21" s="100">
        <v>1</v>
      </c>
      <c r="D21" s="100"/>
      <c r="E21" s="100">
        <v>1</v>
      </c>
      <c r="F21" s="100"/>
      <c r="G21" s="101">
        <f t="shared" si="1"/>
        <v>3</v>
      </c>
    </row>
    <row r="22" spans="1:7" ht="17" x14ac:dyDescent="0.2">
      <c r="A22" s="97" t="s">
        <v>38</v>
      </c>
      <c r="B22" s="100">
        <v>1</v>
      </c>
      <c r="C22" s="100">
        <v>1</v>
      </c>
      <c r="D22" s="100">
        <v>1</v>
      </c>
      <c r="E22" s="100">
        <v>1</v>
      </c>
      <c r="F22" s="100"/>
      <c r="G22" s="101">
        <f t="shared" si="1"/>
        <v>4</v>
      </c>
    </row>
    <row r="23" spans="1:7" ht="17" x14ac:dyDescent="0.2">
      <c r="A23" s="97" t="s">
        <v>39</v>
      </c>
      <c r="B23" s="100"/>
      <c r="C23" s="100"/>
      <c r="D23" s="100"/>
      <c r="E23" s="100"/>
      <c r="F23" s="100"/>
      <c r="G23" s="101">
        <f t="shared" si="1"/>
        <v>0</v>
      </c>
    </row>
    <row r="24" spans="1:7" ht="17" x14ac:dyDescent="0.2">
      <c r="A24" s="97" t="s">
        <v>40</v>
      </c>
      <c r="B24" s="100">
        <v>1</v>
      </c>
      <c r="C24" s="100">
        <v>1</v>
      </c>
      <c r="D24" s="100"/>
      <c r="E24" s="100">
        <v>1</v>
      </c>
      <c r="F24" s="100"/>
      <c r="G24" s="101">
        <f t="shared" si="1"/>
        <v>3</v>
      </c>
    </row>
    <row r="25" spans="1:7" ht="17" x14ac:dyDescent="0.2">
      <c r="A25" s="97" t="s">
        <v>41</v>
      </c>
      <c r="B25" s="100">
        <v>1</v>
      </c>
      <c r="C25" s="100">
        <v>1</v>
      </c>
      <c r="D25" s="100"/>
      <c r="E25" s="100"/>
      <c r="F25" s="100"/>
      <c r="G25" s="101">
        <f t="shared" si="1"/>
        <v>2</v>
      </c>
    </row>
    <row r="26" spans="1:7" ht="17" x14ac:dyDescent="0.2">
      <c r="A26" s="97" t="s">
        <v>42</v>
      </c>
      <c r="B26" s="100">
        <v>1</v>
      </c>
      <c r="C26" s="100">
        <v>1</v>
      </c>
      <c r="D26" s="100"/>
      <c r="E26" s="100"/>
      <c r="F26" s="100"/>
      <c r="G26" s="101">
        <f t="shared" si="1"/>
        <v>2</v>
      </c>
    </row>
    <row r="27" spans="1:7" ht="34" x14ac:dyDescent="0.2">
      <c r="A27" s="97" t="s">
        <v>43</v>
      </c>
      <c r="B27" s="100">
        <v>1</v>
      </c>
      <c r="C27" s="100">
        <v>1</v>
      </c>
      <c r="D27" s="100">
        <v>1</v>
      </c>
      <c r="E27" s="100"/>
      <c r="F27" s="100"/>
      <c r="G27" s="101">
        <f t="shared" si="1"/>
        <v>3</v>
      </c>
    </row>
    <row r="28" spans="1:7" ht="17" x14ac:dyDescent="0.2">
      <c r="A28" s="97" t="s">
        <v>44</v>
      </c>
      <c r="B28" s="100"/>
      <c r="C28" s="100">
        <v>1</v>
      </c>
      <c r="D28" s="100"/>
      <c r="E28" s="100">
        <v>1</v>
      </c>
      <c r="F28" s="100"/>
      <c r="G28" s="101">
        <f t="shared" si="1"/>
        <v>2</v>
      </c>
    </row>
  </sheetData>
  <mergeCells count="3">
    <mergeCell ref="A2:G2"/>
    <mergeCell ref="B3:F3"/>
    <mergeCell ref="A15:G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26"/>
  <sheetViews>
    <sheetView workbookViewId="0">
      <selection activeCell="A2" sqref="A2"/>
    </sheetView>
  </sheetViews>
  <sheetFormatPr baseColWidth="10" defaultColWidth="11" defaultRowHeight="16" x14ac:dyDescent="0.2"/>
  <cols>
    <col min="1" max="1" width="15.6640625" customWidth="1"/>
    <col min="2" max="2" width="14.33203125" customWidth="1"/>
    <col min="3" max="3" width="19.1640625" customWidth="1"/>
    <col min="4" max="4" width="13.5" customWidth="1"/>
    <col min="5" max="6" width="16.1640625" customWidth="1"/>
    <col min="7" max="7" width="9.5" customWidth="1"/>
  </cols>
  <sheetData>
    <row r="2" spans="1:7" ht="102" x14ac:dyDescent="0.2">
      <c r="A2" s="116" t="s">
        <v>86</v>
      </c>
      <c r="B2" s="96" t="s">
        <v>96</v>
      </c>
      <c r="C2" s="96" t="s">
        <v>98</v>
      </c>
      <c r="D2" s="96" t="s">
        <v>101</v>
      </c>
      <c r="E2" s="116" t="s">
        <v>102</v>
      </c>
      <c r="F2" s="116" t="s">
        <v>103</v>
      </c>
      <c r="G2" s="116" t="s">
        <v>79</v>
      </c>
    </row>
    <row r="3" spans="1:7" ht="17" x14ac:dyDescent="0.2">
      <c r="A3" s="97" t="s">
        <v>69</v>
      </c>
      <c r="B3" s="98">
        <f>5*15</f>
        <v>75</v>
      </c>
      <c r="C3" s="98">
        <v>300</v>
      </c>
      <c r="D3" s="98"/>
      <c r="E3" s="98"/>
      <c r="F3" s="98"/>
      <c r="G3" s="99">
        <f>B3+C3+D3+E3+F3</f>
        <v>375</v>
      </c>
    </row>
    <row r="4" spans="1:7" ht="17" x14ac:dyDescent="0.2">
      <c r="A4" s="97" t="s">
        <v>70</v>
      </c>
      <c r="B4" s="98">
        <f>2*15</f>
        <v>30</v>
      </c>
      <c r="C4" s="98"/>
      <c r="D4" s="98"/>
      <c r="E4" s="98"/>
      <c r="F4" s="98"/>
      <c r="G4" s="99">
        <f t="shared" ref="G4:G12" si="0">B4+C4+D4+E4+F4</f>
        <v>30</v>
      </c>
    </row>
    <row r="5" spans="1:7" ht="17" x14ac:dyDescent="0.2">
      <c r="A5" s="97" t="s">
        <v>71</v>
      </c>
      <c r="B5" s="98">
        <f>1*15</f>
        <v>15</v>
      </c>
      <c r="C5" s="98"/>
      <c r="D5" s="98"/>
      <c r="E5" s="98"/>
      <c r="F5" s="98"/>
      <c r="G5" s="99">
        <f t="shared" si="0"/>
        <v>15</v>
      </c>
    </row>
    <row r="6" spans="1:7" ht="17" x14ac:dyDescent="0.2">
      <c r="A6" s="97" t="s">
        <v>72</v>
      </c>
      <c r="B6" s="98">
        <f>7*15</f>
        <v>105</v>
      </c>
      <c r="C6" s="98"/>
      <c r="D6" s="98"/>
      <c r="E6" s="98"/>
      <c r="F6" s="98">
        <v>300</v>
      </c>
      <c r="G6" s="99">
        <f t="shared" si="0"/>
        <v>405</v>
      </c>
    </row>
    <row r="7" spans="1:7" ht="17" x14ac:dyDescent="0.2">
      <c r="A7" s="97" t="s">
        <v>73</v>
      </c>
      <c r="B7" s="98">
        <f>8*15</f>
        <v>120</v>
      </c>
      <c r="C7" s="98"/>
      <c r="D7" s="98"/>
      <c r="E7" s="98"/>
      <c r="F7" s="98"/>
      <c r="G7" s="99">
        <f t="shared" si="0"/>
        <v>120</v>
      </c>
    </row>
    <row r="8" spans="1:7" ht="17" x14ac:dyDescent="0.2">
      <c r="A8" s="97" t="s">
        <v>74</v>
      </c>
      <c r="B8" s="98">
        <f>2*15</f>
        <v>30</v>
      </c>
      <c r="C8" s="98"/>
      <c r="D8" s="98"/>
      <c r="E8" s="98"/>
      <c r="F8" s="98"/>
      <c r="G8" s="99">
        <f t="shared" si="0"/>
        <v>30</v>
      </c>
    </row>
    <row r="9" spans="1:7" ht="17" x14ac:dyDescent="0.2">
      <c r="A9" s="97" t="s">
        <v>75</v>
      </c>
      <c r="B9" s="98">
        <f>16*15</f>
        <v>240</v>
      </c>
      <c r="C9" s="98"/>
      <c r="D9" s="98"/>
      <c r="E9" s="98"/>
      <c r="F9" s="98"/>
      <c r="G9" s="99">
        <f t="shared" si="0"/>
        <v>240</v>
      </c>
    </row>
    <row r="10" spans="1:7" ht="17" x14ac:dyDescent="0.2">
      <c r="A10" s="97" t="s">
        <v>76</v>
      </c>
      <c r="B10" s="98"/>
      <c r="C10" s="98"/>
      <c r="D10" s="98"/>
      <c r="E10" s="98"/>
      <c r="F10" s="98"/>
      <c r="G10" s="99">
        <f t="shared" si="0"/>
        <v>0</v>
      </c>
    </row>
    <row r="11" spans="1:7" ht="17" x14ac:dyDescent="0.2">
      <c r="A11" s="97" t="s">
        <v>77</v>
      </c>
      <c r="B11" s="98">
        <f>2*15</f>
        <v>30</v>
      </c>
      <c r="C11" s="98"/>
      <c r="D11" s="98">
        <v>300</v>
      </c>
      <c r="E11" s="98"/>
      <c r="F11" s="98">
        <v>300</v>
      </c>
      <c r="G11" s="99">
        <f t="shared" si="0"/>
        <v>630</v>
      </c>
    </row>
    <row r="12" spans="1:7" ht="17" x14ac:dyDescent="0.2">
      <c r="A12" s="97" t="s">
        <v>78</v>
      </c>
      <c r="B12" s="98">
        <f>3*15</f>
        <v>45</v>
      </c>
      <c r="C12" s="98"/>
      <c r="D12" s="98"/>
      <c r="E12" s="98"/>
      <c r="F12" s="98"/>
      <c r="G12" s="99">
        <f t="shared" si="0"/>
        <v>45</v>
      </c>
    </row>
    <row r="13" spans="1:7" x14ac:dyDescent="0.2">
      <c r="A13" s="147" t="s">
        <v>88</v>
      </c>
      <c r="B13" s="148"/>
      <c r="C13" s="148"/>
      <c r="D13" s="148"/>
      <c r="E13" s="148"/>
      <c r="F13" s="148"/>
      <c r="G13" s="149"/>
    </row>
    <row r="14" spans="1:7" ht="17" x14ac:dyDescent="0.2">
      <c r="A14" s="97" t="s">
        <v>32</v>
      </c>
      <c r="B14" s="100">
        <f>4*15</f>
        <v>60</v>
      </c>
      <c r="C14" s="100"/>
      <c r="D14" s="100"/>
      <c r="E14" s="100"/>
      <c r="F14" s="100"/>
      <c r="G14" s="101">
        <f t="shared" ref="G14:G26" si="1">B14+C14+D14+E14</f>
        <v>60</v>
      </c>
    </row>
    <row r="15" spans="1:7" ht="17" x14ac:dyDescent="0.2">
      <c r="A15" s="97" t="s">
        <v>33</v>
      </c>
      <c r="B15" s="100"/>
      <c r="C15" s="100"/>
      <c r="D15" s="100"/>
      <c r="E15" s="100"/>
      <c r="F15" s="100"/>
      <c r="G15" s="101">
        <f t="shared" si="1"/>
        <v>0</v>
      </c>
    </row>
    <row r="16" spans="1:7" ht="17" x14ac:dyDescent="0.2">
      <c r="A16" s="97" t="s">
        <v>34</v>
      </c>
      <c r="B16" s="100"/>
      <c r="C16" s="100"/>
      <c r="D16" s="100"/>
      <c r="E16" s="100"/>
      <c r="F16" s="100"/>
      <c r="G16" s="101">
        <f t="shared" si="1"/>
        <v>0</v>
      </c>
    </row>
    <row r="17" spans="1:7" ht="17" x14ac:dyDescent="0.2">
      <c r="A17" s="97" t="s">
        <v>35</v>
      </c>
      <c r="B17" s="100">
        <f>5*15</f>
        <v>75</v>
      </c>
      <c r="C17" s="100"/>
      <c r="D17" s="100"/>
      <c r="E17" s="100"/>
      <c r="F17" s="100"/>
      <c r="G17" s="101">
        <f t="shared" si="1"/>
        <v>75</v>
      </c>
    </row>
    <row r="18" spans="1:7" ht="17" x14ac:dyDescent="0.2">
      <c r="A18" s="97" t="s">
        <v>36</v>
      </c>
      <c r="B18" s="100">
        <f>2*15</f>
        <v>30</v>
      </c>
      <c r="C18" s="100"/>
      <c r="D18" s="100"/>
      <c r="E18" s="100"/>
      <c r="F18" s="100"/>
      <c r="G18" s="101">
        <f t="shared" si="1"/>
        <v>30</v>
      </c>
    </row>
    <row r="19" spans="1:7" ht="17" x14ac:dyDescent="0.2">
      <c r="A19" s="97" t="s">
        <v>37</v>
      </c>
      <c r="B19" s="100"/>
      <c r="C19" s="100"/>
      <c r="D19" s="100"/>
      <c r="E19" s="100">
        <v>300</v>
      </c>
      <c r="F19" s="100"/>
      <c r="G19" s="101">
        <f t="shared" si="1"/>
        <v>300</v>
      </c>
    </row>
    <row r="20" spans="1:7" ht="17" x14ac:dyDescent="0.2">
      <c r="A20" s="97" t="s">
        <v>38</v>
      </c>
      <c r="B20" s="100">
        <f>2*15</f>
        <v>30</v>
      </c>
      <c r="C20" s="100"/>
      <c r="D20" s="100"/>
      <c r="E20" s="100"/>
      <c r="F20" s="100"/>
      <c r="G20" s="101">
        <f t="shared" si="1"/>
        <v>30</v>
      </c>
    </row>
    <row r="21" spans="1:7" ht="17" x14ac:dyDescent="0.2">
      <c r="A21" s="97" t="s">
        <v>39</v>
      </c>
      <c r="B21" s="100">
        <f>1*15</f>
        <v>15</v>
      </c>
      <c r="C21" s="100"/>
      <c r="D21" s="100"/>
      <c r="E21" s="100"/>
      <c r="F21" s="100"/>
      <c r="G21" s="101">
        <f t="shared" si="1"/>
        <v>15</v>
      </c>
    </row>
    <row r="22" spans="1:7" ht="17" x14ac:dyDescent="0.2">
      <c r="A22" s="97" t="s">
        <v>40</v>
      </c>
      <c r="B22" s="100"/>
      <c r="C22" s="100"/>
      <c r="D22" s="100"/>
      <c r="E22" s="100"/>
      <c r="F22" s="100"/>
      <c r="G22" s="101">
        <f t="shared" si="1"/>
        <v>0</v>
      </c>
    </row>
    <row r="23" spans="1:7" ht="17" x14ac:dyDescent="0.2">
      <c r="A23" s="97" t="s">
        <v>41</v>
      </c>
      <c r="B23" s="100">
        <f>1*15</f>
        <v>15</v>
      </c>
      <c r="C23" s="100"/>
      <c r="D23" s="100"/>
      <c r="E23" s="100"/>
      <c r="F23" s="100"/>
      <c r="G23" s="101">
        <f t="shared" si="1"/>
        <v>15</v>
      </c>
    </row>
    <row r="24" spans="1:7" ht="17" x14ac:dyDescent="0.2">
      <c r="A24" s="97" t="s">
        <v>42</v>
      </c>
      <c r="B24" s="100"/>
      <c r="C24" s="100"/>
      <c r="D24" s="100"/>
      <c r="E24" s="100"/>
      <c r="F24" s="100"/>
      <c r="G24" s="101">
        <f t="shared" si="1"/>
        <v>0</v>
      </c>
    </row>
    <row r="25" spans="1:7" ht="34" x14ac:dyDescent="0.2">
      <c r="A25" s="97" t="s">
        <v>43</v>
      </c>
      <c r="B25" s="121">
        <f>2*15</f>
        <v>30</v>
      </c>
      <c r="C25" s="100"/>
      <c r="D25" s="100"/>
      <c r="E25" s="100"/>
      <c r="F25" s="100"/>
      <c r="G25" s="101">
        <f t="shared" si="1"/>
        <v>30</v>
      </c>
    </row>
    <row r="26" spans="1:7" ht="17" x14ac:dyDescent="0.2">
      <c r="A26" s="97" t="s">
        <v>44</v>
      </c>
      <c r="B26" s="100">
        <f>2*15</f>
        <v>30</v>
      </c>
      <c r="C26" s="100"/>
      <c r="D26" s="100"/>
      <c r="E26" s="100"/>
      <c r="F26" s="100"/>
      <c r="G26" s="101">
        <f t="shared" si="1"/>
        <v>30</v>
      </c>
    </row>
  </sheetData>
  <mergeCells count="1">
    <mergeCell ref="A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Кубок_Группа А</vt:lpstr>
      <vt:lpstr>Кубок_Группа Б</vt:lpstr>
      <vt:lpstr>п. 5</vt:lpstr>
      <vt:lpstr>п. 6</vt:lpstr>
      <vt:lpstr>п. 7</vt:lpstr>
      <vt:lpstr>п. 13</vt:lpstr>
      <vt:lpstr>п.17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Air</dc:creator>
  <cp:keywords/>
  <dc:description/>
  <cp:lastModifiedBy>Иван Трифонов</cp:lastModifiedBy>
  <cp:revision/>
  <cp:lastPrinted>2024-11-30T17:20:01Z</cp:lastPrinted>
  <dcterms:created xsi:type="dcterms:W3CDTF">2012-10-10T16:15:27Z</dcterms:created>
  <dcterms:modified xsi:type="dcterms:W3CDTF">2024-12-29T09:27:12Z</dcterms:modified>
  <cp:category/>
  <cp:contentStatus/>
</cp:coreProperties>
</file>